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Rjesenja\"/>
    </mc:Choice>
  </mc:AlternateContent>
  <xr:revisionPtr revIDLastSave="0" documentId="13_ncr:1_{8CE59044-62C4-445F-8BC4-E410865AC598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Županije" sheetId="5" r:id="rId1"/>
    <sheet name="Škola" sheetId="11" r:id="rId2"/>
    <sheet name="Natjecanje" sheetId="9" r:id="rId3"/>
    <sheet name="Ispravak" sheetId="12" r:id="rId4"/>
  </sheets>
  <definedNames>
    <definedName name="Print_Area_MI" localSheetId="3">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2" l="1"/>
  <c r="F13" i="12"/>
  <c r="C13" i="12"/>
  <c r="B13" i="12"/>
  <c r="F18" i="9"/>
  <c r="F17" i="9"/>
  <c r="F16" i="9"/>
  <c r="F15" i="9"/>
  <c r="G13" i="9"/>
  <c r="F13" i="9"/>
  <c r="H13" i="9" s="1"/>
  <c r="E13" i="9"/>
  <c r="G12" i="9"/>
  <c r="F12" i="9"/>
  <c r="H12" i="9" s="1"/>
  <c r="E12" i="9"/>
  <c r="G11" i="9"/>
  <c r="F11" i="9"/>
  <c r="H11" i="9" s="1"/>
  <c r="E11" i="9"/>
  <c r="G10" i="9"/>
  <c r="F10" i="9"/>
  <c r="H10" i="9" s="1"/>
  <c r="E10" i="9"/>
  <c r="G9" i="9"/>
  <c r="F9" i="9"/>
  <c r="H9" i="9" s="1"/>
  <c r="E9" i="9"/>
  <c r="G8" i="9"/>
  <c r="F8" i="9"/>
  <c r="H8" i="9" s="1"/>
  <c r="E8" i="9"/>
  <c r="G7" i="9"/>
  <c r="F7" i="9"/>
  <c r="H7" i="9" s="1"/>
  <c r="E7" i="9"/>
  <c r="G6" i="9"/>
  <c r="F6" i="9"/>
  <c r="H6" i="9" s="1"/>
  <c r="E6" i="9"/>
  <c r="G5" i="9"/>
  <c r="F5" i="9"/>
  <c r="H5" i="9" s="1"/>
  <c r="E5" i="9"/>
  <c r="N30" i="11"/>
  <c r="M30" i="11"/>
  <c r="L30" i="11"/>
  <c r="K30" i="11"/>
  <c r="J30" i="11"/>
  <c r="I30" i="11"/>
  <c r="H30" i="11"/>
  <c r="G30" i="11"/>
  <c r="F30" i="11"/>
  <c r="E30" i="11"/>
  <c r="D30" i="11"/>
  <c r="C30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C27" i="11"/>
  <c r="Q25" i="11"/>
  <c r="R25" i="11" s="1"/>
  <c r="P25" i="11"/>
  <c r="O25" i="11"/>
  <c r="Q24" i="11"/>
  <c r="R24" i="11" s="1"/>
  <c r="P24" i="11"/>
  <c r="O24" i="11"/>
  <c r="Q23" i="11"/>
  <c r="R23" i="11" s="1"/>
  <c r="P23" i="11"/>
  <c r="O23" i="11"/>
  <c r="Q22" i="11"/>
  <c r="R22" i="11" s="1"/>
  <c r="P22" i="11"/>
  <c r="O22" i="11"/>
  <c r="Q21" i="11"/>
  <c r="R21" i="11" s="1"/>
  <c r="P21" i="11"/>
  <c r="O21" i="11"/>
  <c r="Q20" i="11"/>
  <c r="R20" i="11" s="1"/>
  <c r="P20" i="11"/>
  <c r="O20" i="11"/>
  <c r="Q19" i="11"/>
  <c r="R19" i="11" s="1"/>
  <c r="P19" i="11"/>
  <c r="O19" i="11"/>
  <c r="Q18" i="11"/>
  <c r="R18" i="11" s="1"/>
  <c r="P18" i="11"/>
  <c r="O18" i="11"/>
  <c r="Q17" i="11"/>
  <c r="R17" i="11" s="1"/>
  <c r="P17" i="11"/>
  <c r="O17" i="11"/>
  <c r="Q16" i="11"/>
  <c r="R16" i="11" s="1"/>
  <c r="P16" i="11"/>
  <c r="O16" i="11"/>
  <c r="Q15" i="11"/>
  <c r="R15" i="11" s="1"/>
  <c r="P15" i="11"/>
  <c r="O15" i="11"/>
  <c r="Q14" i="11"/>
  <c r="R14" i="11" s="1"/>
  <c r="P14" i="11"/>
  <c r="O14" i="11"/>
  <c r="Q13" i="11"/>
  <c r="R13" i="11" s="1"/>
  <c r="P13" i="11"/>
  <c r="O13" i="11"/>
  <c r="Q12" i="11"/>
  <c r="R12" i="11" s="1"/>
  <c r="P12" i="11"/>
  <c r="O12" i="11"/>
  <c r="Q11" i="11"/>
  <c r="R11" i="11" s="1"/>
  <c r="P11" i="11"/>
  <c r="O11" i="11"/>
  <c r="Q10" i="11"/>
  <c r="R10" i="11" s="1"/>
  <c r="P10" i="11"/>
  <c r="O10" i="11"/>
  <c r="Q9" i="11"/>
  <c r="R9" i="11" s="1"/>
  <c r="P9" i="11"/>
  <c r="O9" i="11"/>
  <c r="Q8" i="11"/>
  <c r="R8" i="11" s="1"/>
  <c r="P8" i="11"/>
  <c r="O8" i="11"/>
  <c r="Q7" i="11"/>
  <c r="R7" i="11" s="1"/>
  <c r="P7" i="11"/>
  <c r="O7" i="11"/>
  <c r="Q6" i="11"/>
  <c r="R6" i="11" s="1"/>
  <c r="P6" i="11"/>
  <c r="O6" i="11"/>
  <c r="Q5" i="11"/>
  <c r="R5" i="11" s="1"/>
  <c r="P5" i="11"/>
  <c r="O5" i="11"/>
  <c r="Q4" i="11"/>
  <c r="R4" i="11" s="1"/>
  <c r="P4" i="11"/>
  <c r="O4" i="11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D25" i="5"/>
  <c r="E25" i="5"/>
  <c r="F25" i="5"/>
  <c r="G25" i="5"/>
  <c r="H25" i="5"/>
  <c r="I25" i="5"/>
  <c r="J25" i="5"/>
  <c r="K25" i="5"/>
  <c r="L25" i="5"/>
  <c r="M25" i="5"/>
  <c r="N25" i="5"/>
  <c r="C25" i="5"/>
  <c r="O4" i="5"/>
  <c r="D28" i="5" l="1"/>
  <c r="D27" i="5"/>
  <c r="O25" i="5"/>
  <c r="C31" i="11"/>
  <c r="D31" i="11"/>
  <c r="E31" i="11"/>
  <c r="F31" i="11"/>
  <c r="G31" i="11"/>
  <c r="H31" i="11"/>
  <c r="I31" i="11"/>
  <c r="J31" i="11"/>
  <c r="K31" i="11"/>
  <c r="L31" i="11"/>
  <c r="M31" i="11"/>
  <c r="N31" i="11"/>
  <c r="D13" i="12"/>
</calcChain>
</file>

<file path=xl/sharedStrings.xml><?xml version="1.0" encoding="utf-8"?>
<sst xmlns="http://schemas.openxmlformats.org/spreadsheetml/2006/main" count="172" uniqueCount="166">
  <si>
    <t>Županija</t>
  </si>
  <si>
    <t xml:space="preserve">  1.</t>
  </si>
  <si>
    <t xml:space="preserve"> Zagrebačka</t>
  </si>
  <si>
    <t xml:space="preserve">  2.</t>
  </si>
  <si>
    <t xml:space="preserve"> Krapinsko-zagorska</t>
  </si>
  <si>
    <t xml:space="preserve">  3.</t>
  </si>
  <si>
    <t xml:space="preserve"> Sisačko-moslavačka</t>
  </si>
  <si>
    <t xml:space="preserve">  4.</t>
  </si>
  <si>
    <t xml:space="preserve"> Karlovačka</t>
  </si>
  <si>
    <t xml:space="preserve">  5.</t>
  </si>
  <si>
    <t xml:space="preserve"> Varaždinska</t>
  </si>
  <si>
    <t xml:space="preserve">  6.</t>
  </si>
  <si>
    <t xml:space="preserve"> Koprivničko-križevačka</t>
  </si>
  <si>
    <t xml:space="preserve">  7.</t>
  </si>
  <si>
    <t xml:space="preserve"> Bjelovarsko-bilogorska</t>
  </si>
  <si>
    <t xml:space="preserve">  8.</t>
  </si>
  <si>
    <t xml:space="preserve"> Primorsko-goranska</t>
  </si>
  <si>
    <t xml:space="preserve">  9.</t>
  </si>
  <si>
    <t xml:space="preserve"> Ličko-senjska</t>
  </si>
  <si>
    <t xml:space="preserve"> 10.</t>
  </si>
  <si>
    <t xml:space="preserve"> Virovitičko-podravska</t>
  </si>
  <si>
    <t xml:space="preserve"> 11.</t>
  </si>
  <si>
    <t xml:space="preserve"> Požeško-slavonska</t>
  </si>
  <si>
    <t xml:space="preserve"> 12.</t>
  </si>
  <si>
    <t xml:space="preserve"> Brodsko-posavska</t>
  </si>
  <si>
    <t xml:space="preserve"> 13.</t>
  </si>
  <si>
    <t xml:space="preserve"> Zadarska</t>
  </si>
  <si>
    <t xml:space="preserve"> 14.</t>
  </si>
  <si>
    <t xml:space="preserve"> Osječko-baranjska</t>
  </si>
  <si>
    <t xml:space="preserve"> 15.</t>
  </si>
  <si>
    <t xml:space="preserve"> Šibensko-kninska</t>
  </si>
  <si>
    <t xml:space="preserve"> 16.</t>
  </si>
  <si>
    <t xml:space="preserve"> Vukovarsko-srijemska</t>
  </si>
  <si>
    <t xml:space="preserve"> 17.</t>
  </si>
  <si>
    <t xml:space="preserve"> Splitsko-dalmatinska</t>
  </si>
  <si>
    <t xml:space="preserve"> 18.</t>
  </si>
  <si>
    <t xml:space="preserve"> Istarska</t>
  </si>
  <si>
    <t xml:space="preserve"> 19.</t>
  </si>
  <si>
    <t xml:space="preserve"> Dubrovačko-neretvanska</t>
  </si>
  <si>
    <t xml:space="preserve"> 20.</t>
  </si>
  <si>
    <t xml:space="preserve"> Međimurska</t>
  </si>
  <si>
    <t>21.</t>
  </si>
  <si>
    <t xml:space="preserve"> Grad Zagreb</t>
  </si>
  <si>
    <t xml:space="preserve"> </t>
  </si>
  <si>
    <t xml:space="preserve">  UKUPNO</t>
  </si>
  <si>
    <t xml:space="preserve"> Red
br.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</si>
  <si>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</si>
  <si>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</si>
  <si>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</si>
  <si>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</si>
  <si>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</si>
  <si>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</si>
  <si>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</si>
  <si>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</si>
  <si>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</si>
  <si>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</si>
  <si>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</si>
  <si>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</si>
  <si>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Najmanji broj nezaposlenih tijekom godine:</t>
  </si>
  <si>
    <t>Godišnji prosjek</t>
  </si>
  <si>
    <t>REZULTATI NATJECANJA</t>
  </si>
  <si>
    <t>IME</t>
  </si>
  <si>
    <t>Ante</t>
  </si>
  <si>
    <t>Nikola</t>
  </si>
  <si>
    <t>Marko</t>
  </si>
  <si>
    <t>Zdravko</t>
  </si>
  <si>
    <t>1. pokušaj</t>
  </si>
  <si>
    <t>2. pokušaj</t>
  </si>
  <si>
    <t>3. pokušaj</t>
  </si>
  <si>
    <t>Najbolji rezultat</t>
  </si>
  <si>
    <t>Najbolji rezultat natjecanja:</t>
  </si>
  <si>
    <t>Broj natjecatelja:</t>
  </si>
  <si>
    <t>Vedran</t>
  </si>
  <si>
    <t>Joško</t>
  </si>
  <si>
    <t>Ivica</t>
  </si>
  <si>
    <t>Jurica</t>
  </si>
  <si>
    <t>Matija</t>
  </si>
  <si>
    <t>ŠKOLSKI USPJEH</t>
  </si>
  <si>
    <t>Ime</t>
  </si>
  <si>
    <t>Prezime</t>
  </si>
  <si>
    <t>Hrv</t>
  </si>
  <si>
    <t>Pri</t>
  </si>
  <si>
    <t>Mat</t>
  </si>
  <si>
    <t>Gla</t>
  </si>
  <si>
    <t>Lik</t>
  </si>
  <si>
    <t>Pov</t>
  </si>
  <si>
    <t>Zem</t>
  </si>
  <si>
    <t>Fiz</t>
  </si>
  <si>
    <t>Kem</t>
  </si>
  <si>
    <t>Bio</t>
  </si>
  <si>
    <t>Inf</t>
  </si>
  <si>
    <t>Tje</t>
  </si>
  <si>
    <t>Prosjek ocjena</t>
  </si>
  <si>
    <t>Uspjeh</t>
  </si>
  <si>
    <t>Ivana</t>
  </si>
  <si>
    <t>Babić</t>
  </si>
  <si>
    <t>Dora</t>
  </si>
  <si>
    <t>Bebić</t>
  </si>
  <si>
    <t>Tena</t>
  </si>
  <si>
    <t>Borić</t>
  </si>
  <si>
    <t>Srećko</t>
  </si>
  <si>
    <t>Božić</t>
  </si>
  <si>
    <t>Karla</t>
  </si>
  <si>
    <t>Crnković</t>
  </si>
  <si>
    <t>Ana</t>
  </si>
  <si>
    <t>Domazet</t>
  </si>
  <si>
    <t>Goran</t>
  </si>
  <si>
    <t>Dragić</t>
  </si>
  <si>
    <t>Stjepan</t>
  </si>
  <si>
    <t>Dujmović</t>
  </si>
  <si>
    <t>Branka</t>
  </si>
  <si>
    <t>Filipović</t>
  </si>
  <si>
    <t>Hrvoje</t>
  </si>
  <si>
    <t>Greget</t>
  </si>
  <si>
    <t>Josip</t>
  </si>
  <si>
    <t>Hrabar</t>
  </si>
  <si>
    <t>Janković</t>
  </si>
  <si>
    <t>Marta</t>
  </si>
  <si>
    <t>Padovan</t>
  </si>
  <si>
    <t>Luka</t>
  </si>
  <si>
    <t>Palić</t>
  </si>
  <si>
    <t>Pihler</t>
  </si>
  <si>
    <t>Popović</t>
  </si>
  <si>
    <t>Antonija</t>
  </si>
  <si>
    <t>Romić</t>
  </si>
  <si>
    <t>Ljubica</t>
  </si>
  <si>
    <t>Stanić</t>
  </si>
  <si>
    <t>Antonela</t>
  </si>
  <si>
    <t>Starčević</t>
  </si>
  <si>
    <t>Stubljar</t>
  </si>
  <si>
    <t>Zlatko</t>
  </si>
  <si>
    <t>Tomljenović</t>
  </si>
  <si>
    <t>Marija</t>
  </si>
  <si>
    <t>Žutić</t>
  </si>
  <si>
    <t>Broj ocijenjenih</t>
  </si>
  <si>
    <t>Najveći broj nezaposlenih tijekom godine:</t>
  </si>
  <si>
    <t>Prosječan rezultat natjecanja:</t>
  </si>
  <si>
    <t>Najlošiji rezultat natjecanja:</t>
  </si>
  <si>
    <t>Prosječan
rezultat</t>
  </si>
  <si>
    <t>Broj učenika</t>
  </si>
  <si>
    <t>Po učeniku:</t>
  </si>
  <si>
    <t>Po predmetu:</t>
  </si>
  <si>
    <t>Jesu li svi učenici ocijenjeni?</t>
  </si>
  <si>
    <t>Najlošiji rezultat</t>
  </si>
  <si>
    <t>Novoprijavljene nezaposlene osobe prema dobi</t>
  </si>
  <si>
    <t>Dob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</si>
  <si>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</si>
  <si>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</si>
  <si>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</si>
  <si>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</si>
  <si>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</si>
  <si>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</si>
  <si>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</si>
  <si>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</si>
  <si>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</si>
  <si>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 i više</t>
  </si>
  <si>
    <t>Ukupno</t>
  </si>
  <si>
    <t>Broj neocijenjenih predmeta</t>
  </si>
  <si>
    <t>Broj ocijenjenih predmeta</t>
  </si>
  <si>
    <t>Nezaposlene osobe po županijama i mjesecima 2022. godine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</si>
  <si>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</si>
  <si>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</si>
  <si>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</si>
  <si>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</si>
  <si>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</si>
  <si>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11.5.2023.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</si>
</sst>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4"/>
      <color theme="7" tint="0.7999816888943144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9">
    <xf numFmtId="0" fontId="0" fillId="0" borderId="0"/>
    <xf numFmtId="0" fontId="3" fillId="0" borderId="0"/>
    <xf numFmtId="0" fontId="6" fillId="0" borderId="0"/>
    <xf numFmtId="0" fontId="12" fillId="0" borderId="0"/>
    <xf numFmtId="0" fontId="16" fillId="0" borderId="0"/>
    <xf numFmtId="0" fontId="2" fillId="0" borderId="0"/>
    <xf numFmtId="0" fontId="3" fillId="0" borderId="0"/>
    <xf numFmtId="0" fontId="1" fillId="0" borderId="0"/>
    <xf numFmtId="0" fontId="21" fillId="0" borderId="0"/>
  </cellStyleXfs>
  <cellXfs count="76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7" fillId="0" borderId="1" xfId="1" quotePrefix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0" borderId="1" xfId="1" quotePrefix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6" xfId="1" quotePrefix="1" applyFont="1" applyBorder="1" applyAlignment="1">
      <alignment horizontal="center" vertical="center" wrapText="1"/>
    </xf>
    <xf numFmtId="0" fontId="5" fillId="0" borderId="7" xfId="1" quotePrefix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3" fillId="0" borderId="9" xfId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3" fontId="5" fillId="0" borderId="2" xfId="1" applyNumberFormat="1" applyFont="1" applyBorder="1" applyAlignment="1">
      <alignment horizontal="right" vertical="center"/>
    </xf>
    <xf numFmtId="3" fontId="5" fillId="0" borderId="1" xfId="1" quotePrefix="1" applyNumberFormat="1" applyFont="1" applyBorder="1" applyAlignment="1">
      <alignment horizontal="right" vertical="center"/>
    </xf>
    <xf numFmtId="3" fontId="3" fillId="0" borderId="0" xfId="1" applyNumberFormat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2" applyAlignment="1">
      <alignment vertical="center"/>
    </xf>
    <xf numFmtId="2" fontId="6" fillId="0" borderId="0" xfId="2" applyNumberFormat="1" applyAlignment="1">
      <alignment vertical="center"/>
    </xf>
    <xf numFmtId="0" fontId="8" fillId="0" borderId="0" xfId="2" applyFont="1" applyAlignment="1">
      <alignment horizontal="center" vertical="center"/>
    </xf>
    <xf numFmtId="0" fontId="6" fillId="0" borderId="0" xfId="2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2" fontId="10" fillId="0" borderId="9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vertical="center"/>
    </xf>
    <xf numFmtId="0" fontId="8" fillId="0" borderId="9" xfId="2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4" fillId="0" borderId="5" xfId="2" applyFont="1" applyBorder="1" applyAlignment="1">
      <alignment vertical="center"/>
    </xf>
    <xf numFmtId="2" fontId="8" fillId="0" borderId="0" xfId="2" applyNumberFormat="1" applyFont="1" applyAlignment="1">
      <alignment vertical="center"/>
    </xf>
    <xf numFmtId="2" fontId="6" fillId="0" borderId="0" xfId="2" applyNumberFormat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2" fontId="11" fillId="2" borderId="9" xfId="2" applyNumberFormat="1" applyFont="1" applyFill="1" applyBorder="1" applyAlignment="1">
      <alignment horizontal="center" vertical="center"/>
    </xf>
    <xf numFmtId="1" fontId="11" fillId="2" borderId="9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/>
    </xf>
    <xf numFmtId="2" fontId="14" fillId="0" borderId="9" xfId="0" applyNumberFormat="1" applyFont="1" applyBorder="1" applyAlignment="1">
      <alignment horizontal="right" vertical="center"/>
    </xf>
    <xf numFmtId="2" fontId="14" fillId="0" borderId="4" xfId="0" applyNumberFormat="1" applyFont="1" applyBorder="1" applyAlignment="1">
      <alignment horizontal="right" vertical="center"/>
    </xf>
    <xf numFmtId="2" fontId="14" fillId="0" borderId="11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left" vertical="center"/>
    </xf>
    <xf numFmtId="0" fontId="15" fillId="4" borderId="9" xfId="0" applyFont="1" applyFill="1" applyBorder="1" applyAlignment="1">
      <alignment horizontal="right" vertical="center"/>
    </xf>
    <xf numFmtId="2" fontId="15" fillId="4" borderId="9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4" borderId="11" xfId="0" applyFont="1" applyFill="1" applyBorder="1" applyAlignment="1">
      <alignment horizontal="center" vertical="center" wrapText="1"/>
    </xf>
    <xf numFmtId="2" fontId="8" fillId="2" borderId="9" xfId="2" applyNumberFormat="1" applyFont="1" applyFill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5" fillId="5" borderId="8" xfId="1" applyFont="1" applyFill="1" applyBorder="1" applyAlignment="1">
      <alignment horizontal="center" vertical="center" wrapText="1"/>
    </xf>
    <xf numFmtId="3" fontId="5" fillId="5" borderId="2" xfId="1" applyNumberFormat="1" applyFont="1" applyFill="1" applyBorder="1" applyAlignment="1">
      <alignment horizontal="right" vertical="center"/>
    </xf>
    <xf numFmtId="3" fontId="5" fillId="5" borderId="9" xfId="1" applyNumberFormat="1" applyFont="1" applyFill="1" applyBorder="1" applyAlignment="1">
      <alignment horizontal="right" vertical="center"/>
    </xf>
    <xf numFmtId="0" fontId="7" fillId="5" borderId="4" xfId="1" applyFont="1" applyFill="1" applyBorder="1" applyAlignment="1">
      <alignment horizontal="center" vertical="center"/>
    </xf>
    <xf numFmtId="0" fontId="5" fillId="5" borderId="5" xfId="1" quotePrefix="1" applyFont="1" applyFill="1" applyBorder="1" applyAlignment="1">
      <alignment horizontal="left" vertical="center"/>
    </xf>
    <xf numFmtId="3" fontId="5" fillId="5" borderId="4" xfId="1" applyNumberFormat="1" applyFont="1" applyFill="1" applyBorder="1" applyAlignment="1">
      <alignment horizontal="right" vertical="center"/>
    </xf>
    <xf numFmtId="3" fontId="6" fillId="5" borderId="9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0" fontId="20" fillId="0" borderId="0" xfId="7" applyFont="1" applyAlignment="1">
      <alignment vertical="center"/>
    </xf>
    <xf numFmtId="0" fontId="1" fillId="0" borderId="0" xfId="7" applyAlignment="1">
      <alignment vertical="center"/>
    </xf>
    <xf numFmtId="0" fontId="20" fillId="7" borderId="12" xfId="7" applyFont="1" applyFill="1" applyBorder="1" applyAlignment="1">
      <alignment vertical="center"/>
    </xf>
    <xf numFmtId="0" fontId="20" fillId="7" borderId="12" xfId="7" applyFont="1" applyFill="1" applyBorder="1" applyAlignment="1">
      <alignment horizontal="center" vertical="center"/>
    </xf>
    <xf numFmtId="0" fontId="1" fillId="0" borderId="0" xfId="7" applyAlignment="1">
      <alignment horizontal="left" vertical="center"/>
    </xf>
    <xf numFmtId="164" fontId="1" fillId="0" borderId="0" xfId="7" applyNumberFormat="1" applyAlignment="1">
      <alignment vertical="center"/>
    </xf>
    <xf numFmtId="0" fontId="20" fillId="7" borderId="13" xfId="7" applyFont="1" applyFill="1" applyBorder="1" applyAlignment="1">
      <alignment horizontal="left" vertical="center"/>
    </xf>
    <xf numFmtId="164" fontId="20" fillId="7" borderId="13" xfId="7" applyNumberFormat="1" applyFont="1" applyFill="1" applyBorder="1" applyAlignment="1">
      <alignment vertical="center"/>
    </xf>
    <xf numFmtId="0" fontId="4" fillId="0" borderId="5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18" fillId="6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</cellXfs>
  <cellStyles count="9">
    <cellStyle name="Normal_Advanced Filter" xfId="3" xr:uid="{00000000-0005-0000-0000-000000000000}"/>
    <cellStyle name="Normal_Nezap po župoanijama 92-99" xfId="1" xr:uid="{00000000-0005-0000-0000-000001000000}"/>
    <cellStyle name="Normalno" xfId="0" builtinId="0"/>
    <cellStyle name="Normalno 2" xfId="8" xr:uid="{00000000-0005-0000-0000-000003000000}"/>
    <cellStyle name="Obično 2" xfId="4" xr:uid="{00000000-0005-0000-0000-000004000000}"/>
    <cellStyle name="Obično 3" xfId="5" xr:uid="{00000000-0005-0000-0000-000005000000}"/>
    <cellStyle name="Obično 3 2" xfId="7" xr:uid="{00000000-0005-0000-0000-000006000000}"/>
    <cellStyle name="Obično 4" xfId="6" xr:uid="{00000000-0005-0000-0000-000007000000}"/>
    <cellStyle name="Obično_Plahta_predložak" xfId="2" xr:uid="{00000000-0005-0000-0000-000008000000}"/>
  </cellStyles>
  <dxfs count="0"/>
  <tableStyles count="0" defaultTableStyle="TableStyleMedium9" defaultPivotStyle="PivotStyleLight16"/>
  <colors>
    <mruColors>
      <color rgb="FF0066CC"/>
      <color rgb="FFFF33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O30"/>
  <sheetViews>
    <sheetView tabSelected="1" workbookViewId="0">
      <selection activeCell="C25" sqref="C25"/>
    </sheetView>
  </sheetViews>
  <sheetFormatPr defaultColWidth="8.85546875" defaultRowHeight="12.75" x14ac:dyDescent="0.2"/>
  <cols>
    <col min="1" max="1" width="5.85546875" style="2" customWidth="1"/>
    <col min="2" max="2" width="26.42578125" style="2" customWidth="1"/>
    <col min="3" max="14" width="8.5703125" style="2" customWidth="1"/>
    <col min="15" max="15" width="9" style="2" customWidth="1"/>
    <col min="16" max="16384" width="8.85546875" style="2"/>
  </cols>
  <sheetData>
    <row r="1" spans="1:15" x14ac:dyDescent="0.2">
      <c r="A1" s="1" t="s">
        <v>159</v>
      </c>
    </row>
    <row r="2" spans="1:15" ht="3" customHeight="1" thickBot="1" x14ac:dyDescent="0.25"/>
    <row r="3" spans="1:15" s="11" customFormat="1" ht="40.5" customHeight="1" thickTop="1" x14ac:dyDescent="0.2">
      <c r="A3" s="8" t="s">
        <v>45</v>
      </c>
      <c r="B3" s="9" t="s">
        <v>0</v>
      </c>
      <c r="C3" s="10" t="s">
        <v>46</v>
      </c>
      <c r="D3" s="10" t="s">
        <v>47</v>
      </c>
      <c r="E3" s="10" t="s">
        <v>48</v>
      </c>
      <c r="F3" s="10" t="s">
        <v>49</v>
      </c>
      <c r="G3" s="10" t="s">
        <v>50</v>
      </c>
      <c r="H3" s="10" t="s">
        <v>51</v>
      </c>
      <c r="I3" s="10" t="s">
        <v>52</v>
      </c>
      <c r="J3" s="10" t="s">
        <v>53</v>
      </c>
      <c r="K3" s="10" t="s">
        <v>54</v>
      </c>
      <c r="L3" s="10" t="s">
        <v>55</v>
      </c>
      <c r="M3" s="10" t="s">
        <v>56</v>
      </c>
      <c r="N3" s="10" t="s">
        <v>57</v>
      </c>
      <c r="O3" s="55" t="s">
        <v>59</v>
      </c>
    </row>
    <row r="4" spans="1:15" s="11" customFormat="1" ht="15.6" customHeight="1" x14ac:dyDescent="0.2">
      <c r="A4" s="3" t="s">
        <v>1</v>
      </c>
      <c r="B4" s="4" t="s">
        <v>2</v>
      </c>
      <c r="C4" s="14">
        <v>5235</v>
      </c>
      <c r="D4" s="14">
        <v>5315</v>
      </c>
      <c r="E4" s="14">
        <v>5147</v>
      </c>
      <c r="F4" s="14">
        <v>5051</v>
      </c>
      <c r="G4" s="14">
        <v>4910</v>
      </c>
      <c r="H4" s="14">
        <v>5035</v>
      </c>
      <c r="I4" s="15">
        <v>5404</v>
      </c>
      <c r="J4" s="15">
        <v>5464</v>
      </c>
      <c r="K4" s="15">
        <v>4977</v>
      </c>
      <c r="L4" s="15">
        <v>4978</v>
      </c>
      <c r="M4" s="15">
        <v>4833</v>
      </c>
      <c r="N4" s="15">
        <v>4783</v>
      </c>
      <c r="O4" s="56">
        <f>AVERAGE(C4:N4)</f>
        <v>5094.333333333333</v>
      </c>
    </row>
    <row r="5" spans="1:15" s="11" customFormat="1" ht="15.6" customHeight="1" x14ac:dyDescent="0.2">
      <c r="A5" s="3" t="s">
        <v>3</v>
      </c>
      <c r="B5" s="4" t="s">
        <v>4</v>
      </c>
      <c r="C5" s="14">
        <v>2118</v>
      </c>
      <c r="D5" s="14">
        <v>2076</v>
      </c>
      <c r="E5" s="14">
        <v>1953</v>
      </c>
      <c r="F5" s="14">
        <v>1970</v>
      </c>
      <c r="G5" s="14">
        <v>1922</v>
      </c>
      <c r="H5" s="14">
        <v>1927</v>
      </c>
      <c r="I5" s="15">
        <v>2062</v>
      </c>
      <c r="J5" s="15">
        <v>2105</v>
      </c>
      <c r="K5" s="15">
        <v>1979</v>
      </c>
      <c r="L5" s="15">
        <v>1977</v>
      </c>
      <c r="M5" s="15">
        <v>1922</v>
      </c>
      <c r="N5" s="15">
        <v>1904</v>
      </c>
      <c r="O5" s="56">
        <f t="shared" ref="O5:O25" si="0">AVERAGE(C5:N5)</f>
        <v>1992.9166666666667</v>
      </c>
    </row>
    <row r="6" spans="1:15" s="11" customFormat="1" ht="15.6" customHeight="1" x14ac:dyDescent="0.2">
      <c r="A6" s="3" t="s">
        <v>5</v>
      </c>
      <c r="B6" s="4" t="s">
        <v>6</v>
      </c>
      <c r="C6" s="14">
        <v>7049</v>
      </c>
      <c r="D6" s="14">
        <v>7056</v>
      </c>
      <c r="E6" s="14">
        <v>7156</v>
      </c>
      <c r="F6" s="14">
        <v>7051</v>
      </c>
      <c r="G6" s="14">
        <v>6632</v>
      </c>
      <c r="H6" s="14">
        <v>6598</v>
      </c>
      <c r="I6" s="15">
        <v>6750</v>
      </c>
      <c r="J6" s="15">
        <v>6720</v>
      </c>
      <c r="K6" s="15">
        <v>6407</v>
      </c>
      <c r="L6" s="15">
        <v>6521</v>
      </c>
      <c r="M6" s="15">
        <v>6651</v>
      </c>
      <c r="N6" s="15">
        <v>6790</v>
      </c>
      <c r="O6" s="56">
        <f t="shared" si="0"/>
        <v>6781.75</v>
      </c>
    </row>
    <row r="7" spans="1:15" s="11" customFormat="1" ht="15.6" customHeight="1" x14ac:dyDescent="0.2">
      <c r="A7" s="3" t="s">
        <v>7</v>
      </c>
      <c r="B7" s="5" t="s">
        <v>8</v>
      </c>
      <c r="C7" s="14">
        <v>2760</v>
      </c>
      <c r="D7" s="14">
        <v>2772</v>
      </c>
      <c r="E7" s="14">
        <v>2707</v>
      </c>
      <c r="F7" s="14">
        <v>2551</v>
      </c>
      <c r="G7" s="14">
        <v>2438</v>
      </c>
      <c r="H7" s="14">
        <v>2413</v>
      </c>
      <c r="I7" s="15">
        <v>2501</v>
      </c>
      <c r="J7" s="15">
        <v>2496</v>
      </c>
      <c r="K7" s="15">
        <v>2280</v>
      </c>
      <c r="L7" s="15">
        <v>2334</v>
      </c>
      <c r="M7" s="15">
        <v>2447</v>
      </c>
      <c r="N7" s="15">
        <v>2503</v>
      </c>
      <c r="O7" s="56">
        <f t="shared" si="0"/>
        <v>2516.8333333333335</v>
      </c>
    </row>
    <row r="8" spans="1:15" s="11" customFormat="1" ht="15.6" customHeight="1" x14ac:dyDescent="0.2">
      <c r="A8" s="3" t="s">
        <v>9</v>
      </c>
      <c r="B8" s="5" t="s">
        <v>10</v>
      </c>
      <c r="C8" s="14">
        <v>2136</v>
      </c>
      <c r="D8" s="14">
        <v>2143</v>
      </c>
      <c r="E8" s="14">
        <v>2139</v>
      </c>
      <c r="F8" s="14">
        <v>2088</v>
      </c>
      <c r="G8" s="14">
        <v>2052</v>
      </c>
      <c r="H8" s="14">
        <v>2148</v>
      </c>
      <c r="I8" s="15">
        <v>2310</v>
      </c>
      <c r="J8" s="15">
        <v>2331</v>
      </c>
      <c r="K8" s="15">
        <v>2177</v>
      </c>
      <c r="L8" s="15">
        <v>2178</v>
      </c>
      <c r="M8" s="15">
        <v>2153</v>
      </c>
      <c r="N8" s="15">
        <v>2133</v>
      </c>
      <c r="O8" s="56">
        <f t="shared" si="0"/>
        <v>2165.6666666666665</v>
      </c>
    </row>
    <row r="9" spans="1:15" s="11" customFormat="1" ht="15.6" customHeight="1" x14ac:dyDescent="0.2">
      <c r="A9" s="3" t="s">
        <v>11</v>
      </c>
      <c r="B9" s="4" t="s">
        <v>12</v>
      </c>
      <c r="C9" s="14">
        <v>1903</v>
      </c>
      <c r="D9" s="14">
        <v>1924</v>
      </c>
      <c r="E9" s="14">
        <v>1871</v>
      </c>
      <c r="F9" s="14">
        <v>1840</v>
      </c>
      <c r="G9" s="14">
        <v>1740</v>
      </c>
      <c r="H9" s="14">
        <v>1639</v>
      </c>
      <c r="I9" s="15">
        <v>1817</v>
      </c>
      <c r="J9" s="15">
        <v>1869</v>
      </c>
      <c r="K9" s="15">
        <v>1736</v>
      </c>
      <c r="L9" s="15">
        <v>1814</v>
      </c>
      <c r="M9" s="15">
        <v>1849</v>
      </c>
      <c r="N9" s="15">
        <v>1842</v>
      </c>
      <c r="O9" s="56">
        <f t="shared" si="0"/>
        <v>1820.3333333333333</v>
      </c>
    </row>
    <row r="10" spans="1:15" s="11" customFormat="1" ht="15.6" customHeight="1" x14ac:dyDescent="0.2">
      <c r="A10" s="3" t="s">
        <v>13</v>
      </c>
      <c r="B10" s="4" t="s">
        <v>14</v>
      </c>
      <c r="C10" s="14">
        <v>3611</v>
      </c>
      <c r="D10" s="14">
        <v>3672</v>
      </c>
      <c r="E10" s="14">
        <v>3602</v>
      </c>
      <c r="F10" s="14">
        <v>3424</v>
      </c>
      <c r="G10" s="14">
        <v>3256</v>
      </c>
      <c r="H10" s="14">
        <v>3198</v>
      </c>
      <c r="I10" s="15">
        <v>3353</v>
      </c>
      <c r="J10" s="15">
        <v>3470</v>
      </c>
      <c r="K10" s="15">
        <v>3317</v>
      </c>
      <c r="L10" s="15">
        <v>3387</v>
      </c>
      <c r="M10" s="15">
        <v>3475</v>
      </c>
      <c r="N10" s="15">
        <v>3434</v>
      </c>
      <c r="O10" s="56">
        <f t="shared" si="0"/>
        <v>3433.25</v>
      </c>
    </row>
    <row r="11" spans="1:15" s="11" customFormat="1" ht="15.6" customHeight="1" x14ac:dyDescent="0.2">
      <c r="A11" s="3" t="s">
        <v>15</v>
      </c>
      <c r="B11" s="4" t="s">
        <v>16</v>
      </c>
      <c r="C11" s="14">
        <v>7785</v>
      </c>
      <c r="D11" s="14">
        <v>7753</v>
      </c>
      <c r="E11" s="14">
        <v>7228</v>
      </c>
      <c r="F11" s="14">
        <v>6762</v>
      </c>
      <c r="G11" s="14">
        <v>6216</v>
      </c>
      <c r="H11" s="14">
        <v>6029</v>
      </c>
      <c r="I11" s="15">
        <v>6123</v>
      </c>
      <c r="J11" s="15">
        <v>6245</v>
      </c>
      <c r="K11" s="15">
        <v>6129</v>
      </c>
      <c r="L11" s="15">
        <v>6440</v>
      </c>
      <c r="M11" s="15">
        <v>6534</v>
      </c>
      <c r="N11" s="15">
        <v>6556</v>
      </c>
      <c r="O11" s="56">
        <f t="shared" si="0"/>
        <v>6650</v>
      </c>
    </row>
    <row r="12" spans="1:15" s="11" customFormat="1" ht="15.6" customHeight="1" x14ac:dyDescent="0.2">
      <c r="A12" s="3" t="s">
        <v>17</v>
      </c>
      <c r="B12" s="4" t="s">
        <v>18</v>
      </c>
      <c r="C12" s="14">
        <v>1745</v>
      </c>
      <c r="D12" s="14">
        <v>1743</v>
      </c>
      <c r="E12" s="14">
        <v>1621</v>
      </c>
      <c r="F12" s="14">
        <v>1521</v>
      </c>
      <c r="G12" s="14">
        <v>1389</v>
      </c>
      <c r="H12" s="14">
        <v>1247</v>
      </c>
      <c r="I12" s="15">
        <v>1322</v>
      </c>
      <c r="J12" s="15">
        <v>1308</v>
      </c>
      <c r="K12" s="15">
        <v>1266</v>
      </c>
      <c r="L12" s="15">
        <v>1362</v>
      </c>
      <c r="M12" s="15">
        <v>1396</v>
      </c>
      <c r="N12" s="15">
        <v>1460</v>
      </c>
      <c r="O12" s="56">
        <f t="shared" si="0"/>
        <v>1448.3333333333333</v>
      </c>
    </row>
    <row r="13" spans="1:15" s="11" customFormat="1" ht="15.6" customHeight="1" x14ac:dyDescent="0.2">
      <c r="A13" s="6" t="s">
        <v>19</v>
      </c>
      <c r="B13" s="4" t="s">
        <v>20</v>
      </c>
      <c r="C13" s="14">
        <v>3995</v>
      </c>
      <c r="D13" s="14">
        <v>3995</v>
      </c>
      <c r="E13" s="14">
        <v>3926</v>
      </c>
      <c r="F13" s="14">
        <v>3916</v>
      </c>
      <c r="G13" s="14">
        <v>3727</v>
      </c>
      <c r="H13" s="14">
        <v>3629</v>
      </c>
      <c r="I13" s="15">
        <v>3848</v>
      </c>
      <c r="J13" s="15">
        <v>3859</v>
      </c>
      <c r="K13" s="15">
        <v>3786</v>
      </c>
      <c r="L13" s="15">
        <v>3830</v>
      </c>
      <c r="M13" s="15">
        <v>3830</v>
      </c>
      <c r="N13" s="15">
        <v>3999</v>
      </c>
      <c r="O13" s="56">
        <f t="shared" si="0"/>
        <v>3861.6666666666665</v>
      </c>
    </row>
    <row r="14" spans="1:15" s="11" customFormat="1" ht="15.6" customHeight="1" x14ac:dyDescent="0.2">
      <c r="A14" s="6" t="s">
        <v>21</v>
      </c>
      <c r="B14" s="4" t="s">
        <v>22</v>
      </c>
      <c r="C14" s="14">
        <v>2566</v>
      </c>
      <c r="D14" s="14">
        <v>2570</v>
      </c>
      <c r="E14" s="14">
        <v>2534</v>
      </c>
      <c r="F14" s="14">
        <v>2407</v>
      </c>
      <c r="G14" s="14">
        <v>2257</v>
      </c>
      <c r="H14" s="14">
        <v>2245</v>
      </c>
      <c r="I14" s="15">
        <v>2293</v>
      </c>
      <c r="J14" s="15">
        <v>2306</v>
      </c>
      <c r="K14" s="15">
        <v>2187</v>
      </c>
      <c r="L14" s="15">
        <v>2287</v>
      </c>
      <c r="M14" s="15">
        <v>2282</v>
      </c>
      <c r="N14" s="15">
        <v>2233</v>
      </c>
      <c r="O14" s="56">
        <f t="shared" si="0"/>
        <v>2347.25</v>
      </c>
    </row>
    <row r="15" spans="1:15" s="11" customFormat="1" ht="15.6" customHeight="1" x14ac:dyDescent="0.2">
      <c r="A15" s="6" t="s">
        <v>23</v>
      </c>
      <c r="B15" s="4" t="s">
        <v>24</v>
      </c>
      <c r="C15" s="14">
        <v>6227</v>
      </c>
      <c r="D15" s="14">
        <v>6261</v>
      </c>
      <c r="E15" s="14">
        <v>6250</v>
      </c>
      <c r="F15" s="14">
        <v>6093</v>
      </c>
      <c r="G15" s="14">
        <v>5774</v>
      </c>
      <c r="H15" s="14">
        <v>5624</v>
      </c>
      <c r="I15" s="15">
        <v>5781</v>
      </c>
      <c r="J15" s="15">
        <v>5924</v>
      </c>
      <c r="K15" s="15">
        <v>5765</v>
      </c>
      <c r="L15" s="15">
        <v>5868</v>
      </c>
      <c r="M15" s="15">
        <v>5804</v>
      </c>
      <c r="N15" s="15">
        <v>5699</v>
      </c>
      <c r="O15" s="56">
        <f t="shared" si="0"/>
        <v>5922.5</v>
      </c>
    </row>
    <row r="16" spans="1:15" s="11" customFormat="1" ht="15.6" customHeight="1" x14ac:dyDescent="0.2">
      <c r="A16" s="6" t="s">
        <v>25</v>
      </c>
      <c r="B16" s="5" t="s">
        <v>26</v>
      </c>
      <c r="C16" s="14">
        <v>4097</v>
      </c>
      <c r="D16" s="14">
        <v>4093</v>
      </c>
      <c r="E16" s="14">
        <v>3893</v>
      </c>
      <c r="F16" s="14">
        <v>3523</v>
      </c>
      <c r="G16" s="14">
        <v>3108</v>
      </c>
      <c r="H16" s="14">
        <v>2821</v>
      </c>
      <c r="I16" s="15">
        <v>2877</v>
      </c>
      <c r="J16" s="15">
        <v>2961</v>
      </c>
      <c r="K16" s="15">
        <v>2807</v>
      </c>
      <c r="L16" s="15">
        <v>3365</v>
      </c>
      <c r="M16" s="15">
        <v>3710</v>
      </c>
      <c r="N16" s="15">
        <v>3837</v>
      </c>
      <c r="O16" s="56">
        <f t="shared" si="0"/>
        <v>3424.3333333333335</v>
      </c>
    </row>
    <row r="17" spans="1:15" s="11" customFormat="1" ht="15.6" customHeight="1" x14ac:dyDescent="0.2">
      <c r="A17" s="6" t="s">
        <v>27</v>
      </c>
      <c r="B17" s="4" t="s">
        <v>28</v>
      </c>
      <c r="C17" s="14">
        <v>15845</v>
      </c>
      <c r="D17" s="14">
        <v>15684</v>
      </c>
      <c r="E17" s="14">
        <v>15369</v>
      </c>
      <c r="F17" s="14">
        <v>14829</v>
      </c>
      <c r="G17" s="16">
        <v>14197</v>
      </c>
      <c r="H17" s="16">
        <v>13951</v>
      </c>
      <c r="I17" s="15">
        <v>14236</v>
      </c>
      <c r="J17" s="15">
        <v>14253</v>
      </c>
      <c r="K17" s="15">
        <v>13813</v>
      </c>
      <c r="L17" s="15">
        <v>14264</v>
      </c>
      <c r="M17" s="15">
        <v>14353</v>
      </c>
      <c r="N17" s="15">
        <v>14371</v>
      </c>
      <c r="O17" s="56">
        <f t="shared" si="0"/>
        <v>14597.083333333334</v>
      </c>
    </row>
    <row r="18" spans="1:15" s="11" customFormat="1" ht="15.6" customHeight="1" x14ac:dyDescent="0.2">
      <c r="A18" s="6" t="s">
        <v>29</v>
      </c>
      <c r="B18" s="5" t="s">
        <v>30</v>
      </c>
      <c r="C18" s="14">
        <v>4737</v>
      </c>
      <c r="D18" s="14">
        <v>4849</v>
      </c>
      <c r="E18" s="14">
        <v>4623</v>
      </c>
      <c r="F18" s="14">
        <v>4147</v>
      </c>
      <c r="G18" s="14">
        <v>3580</v>
      </c>
      <c r="H18" s="14">
        <v>3172</v>
      </c>
      <c r="I18" s="15">
        <v>3132</v>
      </c>
      <c r="J18" s="15">
        <v>3207</v>
      </c>
      <c r="K18" s="15">
        <v>3240</v>
      </c>
      <c r="L18" s="15">
        <v>3752</v>
      </c>
      <c r="M18" s="15">
        <v>4142</v>
      </c>
      <c r="N18" s="15">
        <v>4217</v>
      </c>
      <c r="O18" s="56">
        <f t="shared" si="0"/>
        <v>3899.8333333333335</v>
      </c>
    </row>
    <row r="19" spans="1:15" s="11" customFormat="1" ht="15.6" customHeight="1" x14ac:dyDescent="0.2">
      <c r="A19" s="6" t="s">
        <v>31</v>
      </c>
      <c r="B19" s="4" t="s">
        <v>32</v>
      </c>
      <c r="C19" s="14">
        <v>6919</v>
      </c>
      <c r="D19" s="14">
        <v>6833</v>
      </c>
      <c r="E19" s="14">
        <v>6553</v>
      </c>
      <c r="F19" s="14">
        <v>6232</v>
      </c>
      <c r="G19" s="14">
        <v>5732</v>
      </c>
      <c r="H19" s="14">
        <v>5585</v>
      </c>
      <c r="I19" s="15">
        <v>5745</v>
      </c>
      <c r="J19" s="15">
        <v>5885</v>
      </c>
      <c r="K19" s="15">
        <v>5541</v>
      </c>
      <c r="L19" s="15">
        <v>5772</v>
      </c>
      <c r="M19" s="15">
        <v>5887</v>
      </c>
      <c r="N19" s="15">
        <v>5715</v>
      </c>
      <c r="O19" s="56">
        <f t="shared" si="0"/>
        <v>6033.25</v>
      </c>
    </row>
    <row r="20" spans="1:15" s="11" customFormat="1" ht="15.6" customHeight="1" x14ac:dyDescent="0.2">
      <c r="A20" s="6" t="s">
        <v>33</v>
      </c>
      <c r="B20" s="5" t="s">
        <v>34</v>
      </c>
      <c r="C20" s="14">
        <v>25014</v>
      </c>
      <c r="D20" s="14">
        <v>24832</v>
      </c>
      <c r="E20" s="14">
        <v>23803</v>
      </c>
      <c r="F20" s="14">
        <v>22158</v>
      </c>
      <c r="G20" s="14">
        <v>19475</v>
      </c>
      <c r="H20" s="14">
        <v>17908</v>
      </c>
      <c r="I20" s="15">
        <v>18539</v>
      </c>
      <c r="J20" s="15">
        <v>18426</v>
      </c>
      <c r="K20" s="15">
        <v>18207</v>
      </c>
      <c r="L20" s="15">
        <v>20386</v>
      </c>
      <c r="M20" s="15">
        <v>22250</v>
      </c>
      <c r="N20" s="15">
        <v>22991</v>
      </c>
      <c r="O20" s="56">
        <f t="shared" si="0"/>
        <v>21165.75</v>
      </c>
    </row>
    <row r="21" spans="1:15" s="11" customFormat="1" ht="15.6" customHeight="1" x14ac:dyDescent="0.2">
      <c r="A21" s="3" t="s">
        <v>35</v>
      </c>
      <c r="B21" s="4" t="s">
        <v>36</v>
      </c>
      <c r="C21" s="14">
        <v>4151</v>
      </c>
      <c r="D21" s="14">
        <v>4052</v>
      </c>
      <c r="E21" s="14">
        <v>3468</v>
      </c>
      <c r="F21" s="14">
        <v>2841</v>
      </c>
      <c r="G21" s="14">
        <v>2412</v>
      </c>
      <c r="H21" s="14">
        <v>2326</v>
      </c>
      <c r="I21" s="15">
        <v>2470</v>
      </c>
      <c r="J21" s="15">
        <v>2430</v>
      </c>
      <c r="K21" s="15">
        <v>2279</v>
      </c>
      <c r="L21" s="15">
        <v>2922</v>
      </c>
      <c r="M21" s="15">
        <v>3307</v>
      </c>
      <c r="N21" s="15">
        <v>3529</v>
      </c>
      <c r="O21" s="56">
        <f t="shared" si="0"/>
        <v>3015.5833333333335</v>
      </c>
    </row>
    <row r="22" spans="1:15" s="11" customFormat="1" ht="15.6" customHeight="1" x14ac:dyDescent="0.2">
      <c r="A22" s="3" t="s">
        <v>37</v>
      </c>
      <c r="B22" s="4" t="s">
        <v>38</v>
      </c>
      <c r="C22" s="14">
        <v>6153</v>
      </c>
      <c r="D22" s="14">
        <v>6182</v>
      </c>
      <c r="E22" s="14">
        <v>5646</v>
      </c>
      <c r="F22" s="14">
        <v>4774</v>
      </c>
      <c r="G22" s="14">
        <v>4053</v>
      </c>
      <c r="H22" s="14">
        <v>3492</v>
      </c>
      <c r="I22" s="15">
        <v>3539</v>
      </c>
      <c r="J22" s="15">
        <v>3530</v>
      </c>
      <c r="K22" s="15">
        <v>3357</v>
      </c>
      <c r="L22" s="15">
        <v>3787</v>
      </c>
      <c r="M22" s="15">
        <v>4603</v>
      </c>
      <c r="N22" s="15">
        <v>5239</v>
      </c>
      <c r="O22" s="56">
        <f t="shared" si="0"/>
        <v>4529.583333333333</v>
      </c>
    </row>
    <row r="23" spans="1:15" s="11" customFormat="1" ht="15.6" customHeight="1" x14ac:dyDescent="0.2">
      <c r="A23" s="3" t="s">
        <v>39</v>
      </c>
      <c r="B23" s="5" t="s">
        <v>40</v>
      </c>
      <c r="C23" s="14">
        <v>1942</v>
      </c>
      <c r="D23" s="14">
        <v>1953</v>
      </c>
      <c r="E23" s="14">
        <v>1890</v>
      </c>
      <c r="F23" s="14">
        <v>1877</v>
      </c>
      <c r="G23" s="14">
        <v>1846</v>
      </c>
      <c r="H23" s="14">
        <v>1899</v>
      </c>
      <c r="I23" s="15">
        <v>2104</v>
      </c>
      <c r="J23" s="15">
        <v>2220</v>
      </c>
      <c r="K23" s="15">
        <v>1924</v>
      </c>
      <c r="L23" s="15">
        <v>1967</v>
      </c>
      <c r="M23" s="15">
        <v>2022</v>
      </c>
      <c r="N23" s="15">
        <v>2030</v>
      </c>
      <c r="O23" s="56">
        <f t="shared" si="0"/>
        <v>1972.8333333333333</v>
      </c>
    </row>
    <row r="24" spans="1:15" s="11" customFormat="1" ht="15.6" customHeight="1" x14ac:dyDescent="0.2">
      <c r="A24" s="6" t="s">
        <v>41</v>
      </c>
      <c r="B24" s="7" t="s">
        <v>42</v>
      </c>
      <c r="C24" s="14">
        <v>15005</v>
      </c>
      <c r="D24" s="14">
        <v>14695</v>
      </c>
      <c r="E24" s="14">
        <v>14225</v>
      </c>
      <c r="F24" s="14">
        <v>13867</v>
      </c>
      <c r="G24" s="14">
        <v>13122</v>
      </c>
      <c r="H24" s="14">
        <v>12912</v>
      </c>
      <c r="I24" s="15">
        <v>13365</v>
      </c>
      <c r="J24" s="15">
        <v>13411</v>
      </c>
      <c r="K24" s="15">
        <v>12622</v>
      </c>
      <c r="L24" s="15">
        <v>12936</v>
      </c>
      <c r="M24" s="15">
        <v>12739</v>
      </c>
      <c r="N24" s="15">
        <v>12551</v>
      </c>
      <c r="O24" s="56">
        <f t="shared" si="0"/>
        <v>13454.166666666666</v>
      </c>
    </row>
    <row r="25" spans="1:15" s="11" customFormat="1" ht="20.25" customHeight="1" x14ac:dyDescent="0.2">
      <c r="A25" s="58" t="s">
        <v>43</v>
      </c>
      <c r="B25" s="59" t="s">
        <v>44</v>
      </c>
      <c r="C25" s="60">
        <f>SUM(C4:C24)</f>
        <v>130993</v>
      </c>
      <c r="D25" s="60">
        <f t="shared" ref="D25:N25" si="1">SUM(D4:D24)</f>
        <v>130453</v>
      </c>
      <c r="E25" s="60">
        <f t="shared" si="1"/>
        <v>125604</v>
      </c>
      <c r="F25" s="60">
        <f t="shared" si="1"/>
        <v>118922</v>
      </c>
      <c r="G25" s="60">
        <f t="shared" si="1"/>
        <v>109838</v>
      </c>
      <c r="H25" s="60">
        <f t="shared" si="1"/>
        <v>105798</v>
      </c>
      <c r="I25" s="60">
        <f t="shared" si="1"/>
        <v>109571</v>
      </c>
      <c r="J25" s="60">
        <f t="shared" si="1"/>
        <v>110420</v>
      </c>
      <c r="K25" s="60">
        <f t="shared" si="1"/>
        <v>105796</v>
      </c>
      <c r="L25" s="60">
        <f t="shared" si="1"/>
        <v>112127</v>
      </c>
      <c r="M25" s="60">
        <f t="shared" si="1"/>
        <v>116189</v>
      </c>
      <c r="N25" s="60">
        <f t="shared" si="1"/>
        <v>117816</v>
      </c>
      <c r="O25" s="57">
        <f t="shared" si="0"/>
        <v>116127.25</v>
      </c>
    </row>
    <row r="26" spans="1:15" ht="7.5" customHeight="1" x14ac:dyDescent="0.2"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ht="18.75" customHeight="1" x14ac:dyDescent="0.2">
      <c r="A27" s="12" t="s">
        <v>58</v>
      </c>
      <c r="B27" s="13"/>
      <c r="C27" s="13"/>
      <c r="D27" s="61">
        <f>MIN(C25:N25)</f>
        <v>105796</v>
      </c>
    </row>
    <row r="28" spans="1:15" ht="20.25" customHeight="1" x14ac:dyDescent="0.2">
      <c r="A28" s="13" t="s">
        <v>135</v>
      </c>
      <c r="B28" s="13"/>
      <c r="C28" s="13"/>
      <c r="D28" s="61">
        <f>MAX(C25:N25)</f>
        <v>130993</v>
      </c>
    </row>
    <row r="30" spans="1:15" x14ac:dyDescent="0.2">
      <c r="A30" s="75" t="s">
        <v>165</v>
      </c>
    </row>
  </sheetData>
  <phoneticPr fontId="3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3399"/>
  </sheetPr>
  <dimension ref="A1:V31"/>
  <sheetViews>
    <sheetView workbookViewId="0">
      <selection activeCell="O4" sqref="O4"/>
    </sheetView>
  </sheetViews>
  <sheetFormatPr defaultRowHeight="12.75" x14ac:dyDescent="0.2"/>
  <cols>
    <col min="1" max="1" width="10.140625" style="19" customWidth="1"/>
    <col min="2" max="2" width="10" style="19" customWidth="1"/>
    <col min="3" max="14" width="4.7109375" style="21" customWidth="1"/>
    <col min="15" max="15" width="10.5703125" style="22" customWidth="1"/>
    <col min="16" max="16" width="11.28515625" style="22" customWidth="1"/>
    <col min="17" max="18" width="7.85546875" style="22" customWidth="1"/>
    <col min="19" max="19" width="4" style="22" customWidth="1"/>
    <col min="20" max="20" width="4" style="22" bestFit="1" customWidth="1"/>
    <col min="21" max="21" width="7.28515625" style="33" customWidth="1"/>
    <col min="22" max="22" width="4" style="22" customWidth="1"/>
    <col min="23" max="16384" width="9.140625" style="19"/>
  </cols>
  <sheetData>
    <row r="1" spans="1:19" x14ac:dyDescent="0.2">
      <c r="A1" s="18" t="s">
        <v>77</v>
      </c>
      <c r="B1" s="20"/>
      <c r="O1" s="53" t="s">
        <v>140</v>
      </c>
      <c r="P1" s="53"/>
    </row>
    <row r="2" spans="1:19" ht="4.5" customHeight="1" x14ac:dyDescent="0.2"/>
    <row r="3" spans="1:19" s="26" customFormat="1" ht="45" customHeight="1" x14ac:dyDescent="0.2">
      <c r="A3" s="23" t="s">
        <v>78</v>
      </c>
      <c r="B3" s="23" t="s">
        <v>79</v>
      </c>
      <c r="C3" s="24" t="s">
        <v>80</v>
      </c>
      <c r="D3" s="24" t="s">
        <v>81</v>
      </c>
      <c r="E3" s="24" t="s">
        <v>82</v>
      </c>
      <c r="F3" s="24" t="s">
        <v>83</v>
      </c>
      <c r="G3" s="24" t="s">
        <v>84</v>
      </c>
      <c r="H3" s="24" t="s">
        <v>85</v>
      </c>
      <c r="I3" s="24" t="s">
        <v>86</v>
      </c>
      <c r="J3" s="24" t="s">
        <v>87</v>
      </c>
      <c r="K3" s="24" t="s">
        <v>88</v>
      </c>
      <c r="L3" s="24" t="s">
        <v>89</v>
      </c>
      <c r="M3" s="24" t="s">
        <v>90</v>
      </c>
      <c r="N3" s="24" t="s">
        <v>91</v>
      </c>
      <c r="O3" s="24" t="s">
        <v>158</v>
      </c>
      <c r="P3" s="24" t="s">
        <v>157</v>
      </c>
      <c r="Q3" s="25" t="s">
        <v>92</v>
      </c>
      <c r="R3" s="24" t="s">
        <v>93</v>
      </c>
    </row>
    <row r="4" spans="1:19" s="30" customFormat="1" ht="12.75" customHeight="1" x14ac:dyDescent="0.2">
      <c r="A4" s="27" t="s">
        <v>94</v>
      </c>
      <c r="B4" s="27" t="s">
        <v>95</v>
      </c>
      <c r="C4" s="28">
        <v>2</v>
      </c>
      <c r="D4" s="28">
        <v>4</v>
      </c>
      <c r="E4" s="28">
        <v>4</v>
      </c>
      <c r="F4" s="28">
        <v>5</v>
      </c>
      <c r="G4" s="28">
        <v>4</v>
      </c>
      <c r="H4" s="28">
        <v>3</v>
      </c>
      <c r="I4" s="28">
        <v>2</v>
      </c>
      <c r="J4" s="28">
        <v>3</v>
      </c>
      <c r="K4" s="28">
        <v>4</v>
      </c>
      <c r="L4" s="28">
        <v>5</v>
      </c>
      <c r="M4" s="28">
        <v>5</v>
      </c>
      <c r="N4" s="28">
        <v>5</v>
      </c>
      <c r="O4" s="35">
        <f>COUNT(C4:N4)</f>
        <v>12</v>
      </c>
      <c r="P4" s="35">
        <f>COUNTBLANK(C4:N4)</f>
        <v>0</v>
      </c>
      <c r="Q4" s="36">
        <f t="shared" ref="Q4:Q25" si="0">AVERAGE(C4:N4)</f>
        <v>3.8333333333333335</v>
      </c>
      <c r="R4" s="37">
        <f>ROUND(Q4,0)</f>
        <v>4</v>
      </c>
      <c r="S4" s="29"/>
    </row>
    <row r="5" spans="1:19" s="30" customFormat="1" ht="12.75" customHeight="1" x14ac:dyDescent="0.2">
      <c r="A5" s="27" t="s">
        <v>96</v>
      </c>
      <c r="B5" s="27" t="s">
        <v>97</v>
      </c>
      <c r="C5" s="28">
        <v>4</v>
      </c>
      <c r="D5" s="28">
        <v>5</v>
      </c>
      <c r="E5" s="28">
        <v>5</v>
      </c>
      <c r="F5" s="28">
        <v>5</v>
      </c>
      <c r="G5" s="28">
        <v>5</v>
      </c>
      <c r="H5" s="28">
        <v>5</v>
      </c>
      <c r="I5" s="28">
        <v>4</v>
      </c>
      <c r="J5" s="28">
        <v>5</v>
      </c>
      <c r="K5" s="28">
        <v>5</v>
      </c>
      <c r="L5" s="28">
        <v>5</v>
      </c>
      <c r="M5" s="28">
        <v>5</v>
      </c>
      <c r="N5" s="28">
        <v>5</v>
      </c>
      <c r="O5" s="35">
        <f t="shared" ref="O5:O25" si="1">COUNT(C5:N5)</f>
        <v>12</v>
      </c>
      <c r="P5" s="35">
        <f t="shared" ref="P5:P25" si="2">COUNTBLANK(C5:N5)</f>
        <v>0</v>
      </c>
      <c r="Q5" s="36">
        <f t="shared" si="0"/>
        <v>4.833333333333333</v>
      </c>
      <c r="R5" s="35">
        <f t="shared" ref="R5:R25" si="3">ROUND(Q5,0)</f>
        <v>5</v>
      </c>
    </row>
    <row r="6" spans="1:19" s="30" customFormat="1" ht="12.75" customHeight="1" x14ac:dyDescent="0.2">
      <c r="A6" s="27" t="s">
        <v>98</v>
      </c>
      <c r="B6" s="27" t="s">
        <v>99</v>
      </c>
      <c r="C6" s="28">
        <v>3</v>
      </c>
      <c r="D6" s="28">
        <v>2</v>
      </c>
      <c r="E6" s="28"/>
      <c r="F6" s="28">
        <v>4</v>
      </c>
      <c r="G6" s="28">
        <v>3</v>
      </c>
      <c r="H6" s="28">
        <v>4</v>
      </c>
      <c r="I6" s="28">
        <v>5</v>
      </c>
      <c r="J6" s="28">
        <v>2</v>
      </c>
      <c r="K6" s="28">
        <v>4</v>
      </c>
      <c r="L6" s="28">
        <v>3</v>
      </c>
      <c r="M6" s="28">
        <v>2</v>
      </c>
      <c r="N6" s="28">
        <v>4</v>
      </c>
      <c r="O6" s="35">
        <f t="shared" si="1"/>
        <v>11</v>
      </c>
      <c r="P6" s="35">
        <f t="shared" si="2"/>
        <v>1</v>
      </c>
      <c r="Q6" s="36">
        <f t="shared" si="0"/>
        <v>3.2727272727272729</v>
      </c>
      <c r="R6" s="35">
        <f t="shared" si="3"/>
        <v>3</v>
      </c>
    </row>
    <row r="7" spans="1:19" s="30" customFormat="1" ht="12.75" customHeight="1" x14ac:dyDescent="0.2">
      <c r="A7" s="27" t="s">
        <v>100</v>
      </c>
      <c r="B7" s="27" t="s">
        <v>101</v>
      </c>
      <c r="C7" s="28">
        <v>5</v>
      </c>
      <c r="D7" s="28">
        <v>4</v>
      </c>
      <c r="E7" s="28">
        <v>4</v>
      </c>
      <c r="F7" s="28">
        <v>3</v>
      </c>
      <c r="G7" s="28">
        <v>5</v>
      </c>
      <c r="H7" s="28">
        <v>3</v>
      </c>
      <c r="I7" s="28">
        <v>5</v>
      </c>
      <c r="J7" s="28">
        <v>4</v>
      </c>
      <c r="K7" s="28">
        <v>3</v>
      </c>
      <c r="L7" s="28">
        <v>4</v>
      </c>
      <c r="M7" s="28">
        <v>5</v>
      </c>
      <c r="N7" s="28">
        <v>3</v>
      </c>
      <c r="O7" s="35">
        <f t="shared" si="1"/>
        <v>12</v>
      </c>
      <c r="P7" s="35">
        <f t="shared" si="2"/>
        <v>0</v>
      </c>
      <c r="Q7" s="36">
        <f t="shared" si="0"/>
        <v>4</v>
      </c>
      <c r="R7" s="35">
        <f t="shared" si="3"/>
        <v>4</v>
      </c>
    </row>
    <row r="8" spans="1:19" s="30" customFormat="1" ht="12.75" customHeight="1" x14ac:dyDescent="0.2">
      <c r="A8" s="27" t="s">
        <v>102</v>
      </c>
      <c r="B8" s="27" t="s">
        <v>103</v>
      </c>
      <c r="C8" s="28">
        <v>3</v>
      </c>
      <c r="D8" s="28">
        <v>3</v>
      </c>
      <c r="E8" s="28">
        <v>2</v>
      </c>
      <c r="F8" s="28">
        <v>2</v>
      </c>
      <c r="G8" s="28">
        <v>3</v>
      </c>
      <c r="H8" s="28">
        <v>4</v>
      </c>
      <c r="I8" s="28">
        <v>5</v>
      </c>
      <c r="J8" s="28"/>
      <c r="K8" s="28">
        <v>2</v>
      </c>
      <c r="L8" s="28">
        <v>3</v>
      </c>
      <c r="M8" s="28">
        <v>4</v>
      </c>
      <c r="N8" s="28">
        <v>4</v>
      </c>
      <c r="O8" s="35">
        <f t="shared" si="1"/>
        <v>11</v>
      </c>
      <c r="P8" s="35">
        <f t="shared" si="2"/>
        <v>1</v>
      </c>
      <c r="Q8" s="36">
        <f t="shared" si="0"/>
        <v>3.1818181818181817</v>
      </c>
      <c r="R8" s="35">
        <f t="shared" si="3"/>
        <v>3</v>
      </c>
    </row>
    <row r="9" spans="1:19" s="30" customFormat="1" ht="12.75" customHeight="1" x14ac:dyDescent="0.2">
      <c r="A9" s="27" t="s">
        <v>104</v>
      </c>
      <c r="B9" s="27" t="s">
        <v>105</v>
      </c>
      <c r="C9" s="28">
        <v>4</v>
      </c>
      <c r="D9" s="28">
        <v>5</v>
      </c>
      <c r="E9" s="28">
        <v>4</v>
      </c>
      <c r="F9" s="28">
        <v>5</v>
      </c>
      <c r="G9" s="28">
        <v>4</v>
      </c>
      <c r="H9" s="28">
        <v>3</v>
      </c>
      <c r="I9" s="28">
        <v>4</v>
      </c>
      <c r="J9" s="28">
        <v>5</v>
      </c>
      <c r="K9" s="28">
        <v>4</v>
      </c>
      <c r="L9" s="28">
        <v>3</v>
      </c>
      <c r="M9" s="28">
        <v>4</v>
      </c>
      <c r="N9" s="28">
        <v>4</v>
      </c>
      <c r="O9" s="35">
        <f t="shared" si="1"/>
        <v>12</v>
      </c>
      <c r="P9" s="35">
        <f t="shared" si="2"/>
        <v>0</v>
      </c>
      <c r="Q9" s="36">
        <f t="shared" si="0"/>
        <v>4.083333333333333</v>
      </c>
      <c r="R9" s="35">
        <f t="shared" si="3"/>
        <v>4</v>
      </c>
    </row>
    <row r="10" spans="1:19" s="30" customFormat="1" ht="12.75" customHeight="1" x14ac:dyDescent="0.2">
      <c r="A10" s="27" t="s">
        <v>106</v>
      </c>
      <c r="B10" s="27" t="s">
        <v>107</v>
      </c>
      <c r="C10" s="28">
        <v>4</v>
      </c>
      <c r="D10" s="28">
        <v>3</v>
      </c>
      <c r="E10" s="28">
        <v>3</v>
      </c>
      <c r="F10" s="28">
        <v>2</v>
      </c>
      <c r="G10" s="28">
        <v>4</v>
      </c>
      <c r="H10" s="28">
        <v>5</v>
      </c>
      <c r="I10" s="28">
        <v>4</v>
      </c>
      <c r="J10" s="28">
        <v>3</v>
      </c>
      <c r="K10" s="28">
        <v>3</v>
      </c>
      <c r="L10" s="28">
        <v>2</v>
      </c>
      <c r="M10" s="28">
        <v>3</v>
      </c>
      <c r="N10" s="28">
        <v>5</v>
      </c>
      <c r="O10" s="35">
        <f t="shared" si="1"/>
        <v>12</v>
      </c>
      <c r="P10" s="35">
        <f t="shared" si="2"/>
        <v>0</v>
      </c>
      <c r="Q10" s="36">
        <f t="shared" si="0"/>
        <v>3.4166666666666665</v>
      </c>
      <c r="R10" s="35">
        <f t="shared" si="3"/>
        <v>3</v>
      </c>
    </row>
    <row r="11" spans="1:19" s="30" customFormat="1" ht="12.75" customHeight="1" x14ac:dyDescent="0.2">
      <c r="A11" s="27" t="s">
        <v>108</v>
      </c>
      <c r="B11" s="27" t="s">
        <v>109</v>
      </c>
      <c r="C11" s="28">
        <v>5</v>
      </c>
      <c r="D11" s="28">
        <v>4</v>
      </c>
      <c r="E11" s="28">
        <v>5</v>
      </c>
      <c r="F11" s="28">
        <v>4</v>
      </c>
      <c r="G11" s="28">
        <v>2</v>
      </c>
      <c r="H11" s="28">
        <v>3</v>
      </c>
      <c r="I11" s="28">
        <v>5</v>
      </c>
      <c r="J11" s="28">
        <v>4</v>
      </c>
      <c r="K11" s="28">
        <v>5</v>
      </c>
      <c r="L11" s="28">
        <v>4</v>
      </c>
      <c r="M11" s="28">
        <v>5</v>
      </c>
      <c r="N11" s="28">
        <v>5</v>
      </c>
      <c r="O11" s="35">
        <f t="shared" si="1"/>
        <v>12</v>
      </c>
      <c r="P11" s="35">
        <f t="shared" si="2"/>
        <v>0</v>
      </c>
      <c r="Q11" s="36">
        <f t="shared" si="0"/>
        <v>4.25</v>
      </c>
      <c r="R11" s="35">
        <f t="shared" si="3"/>
        <v>4</v>
      </c>
    </row>
    <row r="12" spans="1:19" s="30" customFormat="1" ht="12.75" customHeight="1" x14ac:dyDescent="0.2">
      <c r="A12" s="27" t="s">
        <v>110</v>
      </c>
      <c r="B12" s="27" t="s">
        <v>111</v>
      </c>
      <c r="C12" s="28">
        <v>2</v>
      </c>
      <c r="D12" s="28">
        <v>4</v>
      </c>
      <c r="E12" s="28">
        <v>3</v>
      </c>
      <c r="F12" s="28">
        <v>3</v>
      </c>
      <c r="G12" s="28"/>
      <c r="H12" s="28">
        <v>4</v>
      </c>
      <c r="I12" s="28">
        <v>2</v>
      </c>
      <c r="J12" s="28">
        <v>4</v>
      </c>
      <c r="K12" s="28">
        <v>3</v>
      </c>
      <c r="L12" s="28">
        <v>3</v>
      </c>
      <c r="M12" s="28">
        <v>2</v>
      </c>
      <c r="N12" s="28">
        <v>5</v>
      </c>
      <c r="O12" s="35">
        <f t="shared" si="1"/>
        <v>11</v>
      </c>
      <c r="P12" s="35">
        <f t="shared" si="2"/>
        <v>1</v>
      </c>
      <c r="Q12" s="36">
        <f t="shared" si="0"/>
        <v>3.1818181818181817</v>
      </c>
      <c r="R12" s="35">
        <f t="shared" si="3"/>
        <v>3</v>
      </c>
    </row>
    <row r="13" spans="1:19" s="30" customFormat="1" ht="12.75" customHeight="1" x14ac:dyDescent="0.2">
      <c r="A13" s="27" t="s">
        <v>112</v>
      </c>
      <c r="B13" s="27" t="s">
        <v>113</v>
      </c>
      <c r="C13" s="28">
        <v>3</v>
      </c>
      <c r="D13" s="28">
        <v>5</v>
      </c>
      <c r="E13" s="28">
        <v>4</v>
      </c>
      <c r="F13" s="28">
        <v>5</v>
      </c>
      <c r="G13" s="28">
        <v>4</v>
      </c>
      <c r="H13" s="28">
        <v>3</v>
      </c>
      <c r="I13" s="28">
        <v>2</v>
      </c>
      <c r="J13" s="28">
        <v>5</v>
      </c>
      <c r="K13" s="28">
        <v>4</v>
      </c>
      <c r="L13" s="28">
        <v>5</v>
      </c>
      <c r="M13" s="28">
        <v>4</v>
      </c>
      <c r="N13" s="28">
        <v>5</v>
      </c>
      <c r="O13" s="35">
        <f t="shared" si="1"/>
        <v>12</v>
      </c>
      <c r="P13" s="35">
        <f t="shared" si="2"/>
        <v>0</v>
      </c>
      <c r="Q13" s="36">
        <f t="shared" si="0"/>
        <v>4.083333333333333</v>
      </c>
      <c r="R13" s="35">
        <f t="shared" si="3"/>
        <v>4</v>
      </c>
    </row>
    <row r="14" spans="1:19" s="30" customFormat="1" ht="12.75" customHeight="1" x14ac:dyDescent="0.2">
      <c r="A14" s="27" t="s">
        <v>114</v>
      </c>
      <c r="B14" s="27" t="s">
        <v>115</v>
      </c>
      <c r="C14" s="28">
        <v>3</v>
      </c>
      <c r="D14" s="28">
        <v>2</v>
      </c>
      <c r="E14" s="28"/>
      <c r="F14" s="28">
        <v>3</v>
      </c>
      <c r="G14" s="28">
        <v>3</v>
      </c>
      <c r="H14" s="28">
        <v>2</v>
      </c>
      <c r="I14" s="28">
        <v>4</v>
      </c>
      <c r="J14" s="28"/>
      <c r="K14" s="28">
        <v>4</v>
      </c>
      <c r="L14" s="28">
        <v>3</v>
      </c>
      <c r="M14" s="28">
        <v>3</v>
      </c>
      <c r="N14" s="28">
        <v>5</v>
      </c>
      <c r="O14" s="35">
        <f t="shared" si="1"/>
        <v>10</v>
      </c>
      <c r="P14" s="35">
        <f t="shared" si="2"/>
        <v>2</v>
      </c>
      <c r="Q14" s="36">
        <f t="shared" si="0"/>
        <v>3.2</v>
      </c>
      <c r="R14" s="35">
        <f t="shared" si="3"/>
        <v>3</v>
      </c>
    </row>
    <row r="15" spans="1:19" s="30" customFormat="1" ht="12.75" customHeight="1" x14ac:dyDescent="0.2">
      <c r="A15" s="27" t="s">
        <v>94</v>
      </c>
      <c r="B15" s="27" t="s">
        <v>116</v>
      </c>
      <c r="C15" s="28">
        <v>3</v>
      </c>
      <c r="D15" s="28">
        <v>4</v>
      </c>
      <c r="E15" s="28">
        <v>5</v>
      </c>
      <c r="F15" s="28">
        <v>4</v>
      </c>
      <c r="G15" s="28">
        <v>5</v>
      </c>
      <c r="H15" s="28">
        <v>4</v>
      </c>
      <c r="I15" s="28">
        <v>5</v>
      </c>
      <c r="J15" s="28">
        <v>4</v>
      </c>
      <c r="K15" s="28">
        <v>5</v>
      </c>
      <c r="L15" s="28">
        <v>4</v>
      </c>
      <c r="M15" s="28">
        <v>5</v>
      </c>
      <c r="N15" s="28">
        <v>5</v>
      </c>
      <c r="O15" s="35">
        <f t="shared" si="1"/>
        <v>12</v>
      </c>
      <c r="P15" s="35">
        <f t="shared" si="2"/>
        <v>0</v>
      </c>
      <c r="Q15" s="36">
        <f t="shared" si="0"/>
        <v>4.416666666666667</v>
      </c>
      <c r="R15" s="35">
        <f t="shared" si="3"/>
        <v>4</v>
      </c>
    </row>
    <row r="16" spans="1:19" s="30" customFormat="1" ht="12.75" customHeight="1" x14ac:dyDescent="0.2">
      <c r="A16" s="27" t="s">
        <v>117</v>
      </c>
      <c r="B16" s="27" t="s">
        <v>118</v>
      </c>
      <c r="C16" s="28">
        <v>4</v>
      </c>
      <c r="D16" s="28">
        <v>5</v>
      </c>
      <c r="E16" s="28">
        <v>4</v>
      </c>
      <c r="F16" s="28">
        <v>5</v>
      </c>
      <c r="G16" s="28">
        <v>5</v>
      </c>
      <c r="H16" s="28">
        <v>5</v>
      </c>
      <c r="I16" s="28">
        <v>4</v>
      </c>
      <c r="J16" s="28">
        <v>4</v>
      </c>
      <c r="K16" s="28">
        <v>3</v>
      </c>
      <c r="L16" s="28">
        <v>5</v>
      </c>
      <c r="M16" s="28">
        <v>4</v>
      </c>
      <c r="N16" s="28">
        <v>2</v>
      </c>
      <c r="O16" s="35">
        <f t="shared" si="1"/>
        <v>12</v>
      </c>
      <c r="P16" s="35">
        <f t="shared" si="2"/>
        <v>0</v>
      </c>
      <c r="Q16" s="36">
        <f t="shared" si="0"/>
        <v>4.166666666666667</v>
      </c>
      <c r="R16" s="35">
        <f t="shared" si="3"/>
        <v>4</v>
      </c>
    </row>
    <row r="17" spans="1:22" s="30" customFormat="1" ht="12.75" customHeight="1" x14ac:dyDescent="0.2">
      <c r="A17" s="27" t="s">
        <v>119</v>
      </c>
      <c r="B17" s="27" t="s">
        <v>120</v>
      </c>
      <c r="C17" s="28">
        <v>4</v>
      </c>
      <c r="D17" s="28">
        <v>3</v>
      </c>
      <c r="E17" s="28">
        <v>3</v>
      </c>
      <c r="F17" s="28"/>
      <c r="G17" s="28">
        <v>5</v>
      </c>
      <c r="H17" s="28">
        <v>5</v>
      </c>
      <c r="I17" s="28">
        <v>4</v>
      </c>
      <c r="J17" s="28">
        <v>4</v>
      </c>
      <c r="K17" s="28">
        <v>4</v>
      </c>
      <c r="L17" s="28">
        <v>2</v>
      </c>
      <c r="M17" s="28">
        <v>4</v>
      </c>
      <c r="N17" s="28">
        <v>2</v>
      </c>
      <c r="O17" s="35">
        <f t="shared" si="1"/>
        <v>11</v>
      </c>
      <c r="P17" s="35">
        <f t="shared" si="2"/>
        <v>1</v>
      </c>
      <c r="Q17" s="36">
        <f t="shared" si="0"/>
        <v>3.6363636363636362</v>
      </c>
      <c r="R17" s="35">
        <f t="shared" si="3"/>
        <v>4</v>
      </c>
    </row>
    <row r="18" spans="1:22" s="30" customFormat="1" ht="12.75" customHeight="1" x14ac:dyDescent="0.2">
      <c r="A18" s="27" t="s">
        <v>94</v>
      </c>
      <c r="B18" s="27" t="s">
        <v>121</v>
      </c>
      <c r="C18" s="28">
        <v>5</v>
      </c>
      <c r="D18" s="28">
        <v>4</v>
      </c>
      <c r="E18" s="28"/>
      <c r="F18" s="28">
        <v>4</v>
      </c>
      <c r="G18" s="28">
        <v>5</v>
      </c>
      <c r="H18" s="28">
        <v>5</v>
      </c>
      <c r="I18" s="28">
        <v>4</v>
      </c>
      <c r="J18" s="28"/>
      <c r="K18" s="28">
        <v>4</v>
      </c>
      <c r="L18" s="28">
        <v>5</v>
      </c>
      <c r="M18" s="28">
        <v>5</v>
      </c>
      <c r="N18" s="28">
        <v>3</v>
      </c>
      <c r="O18" s="35">
        <f t="shared" si="1"/>
        <v>10</v>
      </c>
      <c r="P18" s="35">
        <f t="shared" si="2"/>
        <v>2</v>
      </c>
      <c r="Q18" s="36">
        <f t="shared" si="0"/>
        <v>4.4000000000000004</v>
      </c>
      <c r="R18" s="35">
        <f t="shared" si="3"/>
        <v>4</v>
      </c>
    </row>
    <row r="19" spans="1:22" s="30" customFormat="1" ht="12.75" customHeight="1" x14ac:dyDescent="0.2">
      <c r="A19" s="27" t="s">
        <v>62</v>
      </c>
      <c r="B19" s="27" t="s">
        <v>122</v>
      </c>
      <c r="C19" s="28">
        <v>2</v>
      </c>
      <c r="D19" s="28">
        <v>2</v>
      </c>
      <c r="E19" s="28">
        <v>3</v>
      </c>
      <c r="F19" s="28">
        <v>3</v>
      </c>
      <c r="G19" s="28">
        <v>2</v>
      </c>
      <c r="H19" s="28">
        <v>2</v>
      </c>
      <c r="I19" s="28">
        <v>2</v>
      </c>
      <c r="J19" s="28">
        <v>3</v>
      </c>
      <c r="K19" s="28">
        <v>4</v>
      </c>
      <c r="L19" s="28">
        <v>2</v>
      </c>
      <c r="M19" s="28">
        <v>2</v>
      </c>
      <c r="N19" s="28">
        <v>2</v>
      </c>
      <c r="O19" s="35">
        <f t="shared" si="1"/>
        <v>12</v>
      </c>
      <c r="P19" s="35">
        <f t="shared" si="2"/>
        <v>0</v>
      </c>
      <c r="Q19" s="36">
        <f t="shared" si="0"/>
        <v>2.4166666666666665</v>
      </c>
      <c r="R19" s="35">
        <f t="shared" si="3"/>
        <v>2</v>
      </c>
    </row>
    <row r="20" spans="1:22" s="30" customFormat="1" ht="12.75" customHeight="1" x14ac:dyDescent="0.2">
      <c r="A20" s="27" t="s">
        <v>123</v>
      </c>
      <c r="B20" s="27" t="s">
        <v>124</v>
      </c>
      <c r="C20" s="28">
        <v>5</v>
      </c>
      <c r="D20" s="28">
        <v>5</v>
      </c>
      <c r="E20" s="28">
        <v>4</v>
      </c>
      <c r="F20" s="28">
        <v>5</v>
      </c>
      <c r="G20" s="28">
        <v>4</v>
      </c>
      <c r="H20" s="28">
        <v>5</v>
      </c>
      <c r="I20" s="28">
        <v>4</v>
      </c>
      <c r="J20" s="28">
        <v>5</v>
      </c>
      <c r="K20" s="28">
        <v>5</v>
      </c>
      <c r="L20" s="28">
        <v>4</v>
      </c>
      <c r="M20" s="28">
        <v>5</v>
      </c>
      <c r="N20" s="28">
        <v>3</v>
      </c>
      <c r="O20" s="35">
        <f t="shared" si="1"/>
        <v>12</v>
      </c>
      <c r="P20" s="35">
        <f t="shared" si="2"/>
        <v>0</v>
      </c>
      <c r="Q20" s="36">
        <f t="shared" si="0"/>
        <v>4.5</v>
      </c>
      <c r="R20" s="35">
        <f t="shared" si="3"/>
        <v>5</v>
      </c>
    </row>
    <row r="21" spans="1:22" s="30" customFormat="1" ht="12.75" customHeight="1" x14ac:dyDescent="0.2">
      <c r="A21" s="27" t="s">
        <v>125</v>
      </c>
      <c r="B21" s="27" t="s">
        <v>126</v>
      </c>
      <c r="C21" s="28">
        <v>4</v>
      </c>
      <c r="D21" s="28">
        <v>2</v>
      </c>
      <c r="E21" s="28">
        <v>4</v>
      </c>
      <c r="F21" s="28">
        <v>3</v>
      </c>
      <c r="G21" s="28">
        <v>3</v>
      </c>
      <c r="H21" s="28">
        <v>2</v>
      </c>
      <c r="I21" s="28">
        <v>4</v>
      </c>
      <c r="J21" s="28">
        <v>3</v>
      </c>
      <c r="K21" s="28">
        <v>5</v>
      </c>
      <c r="L21" s="28"/>
      <c r="M21" s="28">
        <v>4</v>
      </c>
      <c r="N21" s="28">
        <v>4</v>
      </c>
      <c r="O21" s="35">
        <f t="shared" si="1"/>
        <v>11</v>
      </c>
      <c r="P21" s="35">
        <f t="shared" si="2"/>
        <v>1</v>
      </c>
      <c r="Q21" s="36">
        <f t="shared" si="0"/>
        <v>3.4545454545454546</v>
      </c>
      <c r="R21" s="35">
        <f t="shared" si="3"/>
        <v>3</v>
      </c>
    </row>
    <row r="22" spans="1:22" s="30" customFormat="1" ht="12.75" customHeight="1" x14ac:dyDescent="0.2">
      <c r="A22" s="27" t="s">
        <v>127</v>
      </c>
      <c r="B22" s="27" t="s">
        <v>128</v>
      </c>
      <c r="C22" s="28">
        <v>5</v>
      </c>
      <c r="D22" s="28">
        <v>5</v>
      </c>
      <c r="E22" s="28"/>
      <c r="F22" s="28">
        <v>4</v>
      </c>
      <c r="G22" s="28">
        <v>5</v>
      </c>
      <c r="H22" s="28"/>
      <c r="I22" s="28">
        <v>4</v>
      </c>
      <c r="J22" s="28">
        <v>3</v>
      </c>
      <c r="K22" s="28">
        <v>3</v>
      </c>
      <c r="L22" s="28">
        <v>3</v>
      </c>
      <c r="M22" s="28">
        <v>4</v>
      </c>
      <c r="N22" s="28">
        <v>5</v>
      </c>
      <c r="O22" s="35">
        <f t="shared" si="1"/>
        <v>10</v>
      </c>
      <c r="P22" s="35">
        <f t="shared" si="2"/>
        <v>2</v>
      </c>
      <c r="Q22" s="36">
        <f t="shared" si="0"/>
        <v>4.0999999999999996</v>
      </c>
      <c r="R22" s="35">
        <f t="shared" si="3"/>
        <v>4</v>
      </c>
    </row>
    <row r="23" spans="1:22" s="30" customFormat="1" ht="12.75" customHeight="1" x14ac:dyDescent="0.2">
      <c r="A23" s="27" t="s">
        <v>63</v>
      </c>
      <c r="B23" s="27" t="s">
        <v>129</v>
      </c>
      <c r="C23" s="28"/>
      <c r="D23" s="28">
        <v>5</v>
      </c>
      <c r="E23" s="28">
        <v>2</v>
      </c>
      <c r="F23" s="28">
        <v>4</v>
      </c>
      <c r="G23" s="28">
        <v>3</v>
      </c>
      <c r="H23" s="28">
        <v>3</v>
      </c>
      <c r="I23" s="28">
        <v>4</v>
      </c>
      <c r="J23" s="28">
        <v>3</v>
      </c>
      <c r="K23" s="28">
        <v>2</v>
      </c>
      <c r="L23" s="28">
        <v>3</v>
      </c>
      <c r="M23" s="28">
        <v>4</v>
      </c>
      <c r="N23" s="28">
        <v>5</v>
      </c>
      <c r="O23" s="35">
        <f t="shared" si="1"/>
        <v>11</v>
      </c>
      <c r="P23" s="35">
        <f t="shared" si="2"/>
        <v>1</v>
      </c>
      <c r="Q23" s="36">
        <f t="shared" si="0"/>
        <v>3.4545454545454546</v>
      </c>
      <c r="R23" s="35">
        <f t="shared" si="3"/>
        <v>3</v>
      </c>
    </row>
    <row r="24" spans="1:22" s="30" customFormat="1" ht="12.75" customHeight="1" x14ac:dyDescent="0.2">
      <c r="A24" s="27" t="s">
        <v>130</v>
      </c>
      <c r="B24" s="27" t="s">
        <v>131</v>
      </c>
      <c r="C24" s="28">
        <v>3</v>
      </c>
      <c r="D24" s="28">
        <v>3</v>
      </c>
      <c r="E24" s="28">
        <v>3</v>
      </c>
      <c r="F24" s="28">
        <v>4</v>
      </c>
      <c r="G24" s="28">
        <v>5</v>
      </c>
      <c r="H24" s="28">
        <v>4</v>
      </c>
      <c r="I24" s="28">
        <v>3</v>
      </c>
      <c r="J24" s="28">
        <v>2</v>
      </c>
      <c r="K24" s="28">
        <v>3</v>
      </c>
      <c r="L24" s="28"/>
      <c r="M24" s="28">
        <v>5</v>
      </c>
      <c r="N24" s="28">
        <v>4</v>
      </c>
      <c r="O24" s="35">
        <f t="shared" si="1"/>
        <v>11</v>
      </c>
      <c r="P24" s="35">
        <f t="shared" si="2"/>
        <v>1</v>
      </c>
      <c r="Q24" s="36">
        <f t="shared" si="0"/>
        <v>3.5454545454545454</v>
      </c>
      <c r="R24" s="35">
        <f t="shared" si="3"/>
        <v>4</v>
      </c>
    </row>
    <row r="25" spans="1:22" s="30" customFormat="1" ht="12.75" customHeight="1" x14ac:dyDescent="0.2">
      <c r="A25" s="27" t="s">
        <v>132</v>
      </c>
      <c r="B25" s="27" t="s">
        <v>133</v>
      </c>
      <c r="C25" s="28">
        <v>2</v>
      </c>
      <c r="D25" s="28">
        <v>4</v>
      </c>
      <c r="E25" s="28">
        <v>5</v>
      </c>
      <c r="F25" s="28">
        <v>2</v>
      </c>
      <c r="G25" s="28">
        <v>3</v>
      </c>
      <c r="H25" s="28">
        <v>2</v>
      </c>
      <c r="I25" s="28">
        <v>3</v>
      </c>
      <c r="J25" s="28">
        <v>4</v>
      </c>
      <c r="K25" s="28">
        <v>5</v>
      </c>
      <c r="L25" s="28">
        <v>5</v>
      </c>
      <c r="M25" s="28">
        <v>5</v>
      </c>
      <c r="N25" s="28">
        <v>3</v>
      </c>
      <c r="O25" s="35">
        <f t="shared" si="1"/>
        <v>12</v>
      </c>
      <c r="P25" s="35">
        <f t="shared" si="2"/>
        <v>0</v>
      </c>
      <c r="Q25" s="36">
        <f t="shared" si="0"/>
        <v>3.5833333333333335</v>
      </c>
      <c r="R25" s="35">
        <f t="shared" si="3"/>
        <v>4</v>
      </c>
    </row>
    <row r="26" spans="1:22" customFormat="1" ht="12.75" customHeight="1" x14ac:dyDescent="0.2"/>
    <row r="27" spans="1:22" ht="20.25" customHeight="1" x14ac:dyDescent="0.2">
      <c r="A27" s="31" t="s">
        <v>139</v>
      </c>
      <c r="B27" s="31"/>
      <c r="C27" s="34">
        <f>COUNTA(B4:B25)</f>
        <v>22</v>
      </c>
      <c r="V27" s="19"/>
    </row>
    <row r="28" spans="1:22" customFormat="1" ht="20.25" customHeight="1" x14ac:dyDescent="0.2">
      <c r="A28" s="54" t="s">
        <v>141</v>
      </c>
    </row>
    <row r="29" spans="1:22" s="30" customFormat="1" ht="21" customHeight="1" x14ac:dyDescent="0.2">
      <c r="A29" s="31" t="s">
        <v>92</v>
      </c>
      <c r="B29" s="31"/>
      <c r="C29" s="52">
        <f t="shared" ref="C29:N29" si="4">AVERAGE(C4:C25)</f>
        <v>3.5714285714285716</v>
      </c>
      <c r="D29" s="52">
        <f t="shared" si="4"/>
        <v>3.7727272727272729</v>
      </c>
      <c r="E29" s="52">
        <f t="shared" si="4"/>
        <v>3.7222222222222223</v>
      </c>
      <c r="F29" s="52">
        <f t="shared" si="4"/>
        <v>3.7619047619047619</v>
      </c>
      <c r="G29" s="52">
        <f t="shared" si="4"/>
        <v>3.9047619047619047</v>
      </c>
      <c r="H29" s="52">
        <f t="shared" si="4"/>
        <v>3.6190476190476191</v>
      </c>
      <c r="I29" s="52">
        <f t="shared" si="4"/>
        <v>3.7727272727272729</v>
      </c>
      <c r="J29" s="52">
        <f t="shared" si="4"/>
        <v>3.6842105263157894</v>
      </c>
      <c r="K29" s="52">
        <f t="shared" si="4"/>
        <v>3.8181818181818183</v>
      </c>
      <c r="L29" s="52">
        <f t="shared" si="4"/>
        <v>3.65</v>
      </c>
      <c r="M29" s="52">
        <f t="shared" si="4"/>
        <v>4.0454545454545459</v>
      </c>
      <c r="N29" s="52">
        <f t="shared" si="4"/>
        <v>4</v>
      </c>
      <c r="O29" s="32"/>
      <c r="P29" s="32"/>
    </row>
    <row r="30" spans="1:22" s="30" customFormat="1" ht="21" customHeight="1" x14ac:dyDescent="0.2">
      <c r="A30" s="31" t="s">
        <v>134</v>
      </c>
      <c r="B30" s="31"/>
      <c r="C30" s="34">
        <f>COUNT(C4:C25)</f>
        <v>21</v>
      </c>
      <c r="D30" s="34">
        <f t="shared" ref="D30:N30" si="5">COUNT(D4:D25)</f>
        <v>22</v>
      </c>
      <c r="E30" s="34">
        <f t="shared" si="5"/>
        <v>18</v>
      </c>
      <c r="F30" s="34">
        <f t="shared" si="5"/>
        <v>21</v>
      </c>
      <c r="G30" s="34">
        <f t="shared" si="5"/>
        <v>21</v>
      </c>
      <c r="H30" s="34">
        <f t="shared" si="5"/>
        <v>21</v>
      </c>
      <c r="I30" s="34">
        <f t="shared" si="5"/>
        <v>22</v>
      </c>
      <c r="J30" s="34">
        <f t="shared" si="5"/>
        <v>19</v>
      </c>
      <c r="K30" s="34">
        <f t="shared" si="5"/>
        <v>22</v>
      </c>
      <c r="L30" s="34">
        <f t="shared" si="5"/>
        <v>20</v>
      </c>
      <c r="M30" s="34">
        <f t="shared" si="5"/>
        <v>22</v>
      </c>
      <c r="N30" s="34">
        <f t="shared" si="5"/>
        <v>22</v>
      </c>
      <c r="O30" s="32"/>
      <c r="P30" s="32"/>
    </row>
    <row r="31" spans="1:22" s="30" customFormat="1" ht="32.25" customHeight="1" x14ac:dyDescent="0.2">
      <c r="A31" s="72" t="s">
        <v>142</v>
      </c>
      <c r="B31" s="73"/>
      <c r="C31" s="34" t="str">
        <f>IF(C30=$C$27,"DA","NE")</f>
        <v>NE</v>
      </c>
      <c r="D31" s="34" t="str">
        <f t="shared" ref="D31:N31" si="6">IF(D30=$C$27,"DA","NE")</f>
        <v>DA</v>
      </c>
      <c r="E31" s="34" t="str">
        <f t="shared" si="6"/>
        <v>NE</v>
      </c>
      <c r="F31" s="34" t="str">
        <f t="shared" si="6"/>
        <v>NE</v>
      </c>
      <c r="G31" s="34" t="str">
        <f t="shared" si="6"/>
        <v>NE</v>
      </c>
      <c r="H31" s="34" t="str">
        <f t="shared" si="6"/>
        <v>NE</v>
      </c>
      <c r="I31" s="34" t="str">
        <f t="shared" si="6"/>
        <v>DA</v>
      </c>
      <c r="J31" s="34" t="str">
        <f t="shared" si="6"/>
        <v>NE</v>
      </c>
      <c r="K31" s="34" t="str">
        <f t="shared" si="6"/>
        <v>DA</v>
      </c>
      <c r="L31" s="34" t="str">
        <f t="shared" si="6"/>
        <v>NE</v>
      </c>
      <c r="M31" s="34" t="str">
        <f t="shared" si="6"/>
        <v>DA</v>
      </c>
      <c r="N31" s="34" t="str">
        <f t="shared" si="6"/>
        <v>DA</v>
      </c>
      <c r="O31" s="32"/>
      <c r="P31" s="32"/>
    </row>
  </sheetData>
  <mergeCells count="1">
    <mergeCell ref="A31:B31"/>
  </mergeCells>
  <pageMargins left="0.55118110236220474" right="0.55118110236220474" top="0.98425196850393704" bottom="0.98425196850393704" header="0.51181102362204722" footer="0.51181102362204722"/>
  <pageSetup paperSize="9" scale="76" orientation="portrait" horizontalDpi="2400" verticalDpi="2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H18"/>
  <sheetViews>
    <sheetView workbookViewId="0">
      <selection activeCell="E5" sqref="E5"/>
    </sheetView>
  </sheetViews>
  <sheetFormatPr defaultRowHeight="15" x14ac:dyDescent="0.2"/>
  <cols>
    <col min="1" max="1" width="15.28515625" style="38" customWidth="1"/>
    <col min="2" max="4" width="14.42578125" style="38" bestFit="1" customWidth="1"/>
    <col min="5" max="5" width="16.28515625" style="38" customWidth="1"/>
    <col min="6" max="6" width="17.28515625" style="38" customWidth="1"/>
    <col min="7" max="7" width="16.28515625" style="38" customWidth="1"/>
    <col min="8" max="8" width="23.42578125" style="62" customWidth="1"/>
    <col min="9" max="16384" width="9.140625" style="38"/>
  </cols>
  <sheetData>
    <row r="2" spans="1:8" ht="18" x14ac:dyDescent="0.2">
      <c r="A2" s="74" t="s">
        <v>60</v>
      </c>
      <c r="B2" s="74"/>
      <c r="C2" s="74"/>
      <c r="D2" s="74"/>
      <c r="E2" s="74"/>
      <c r="F2" s="74"/>
      <c r="G2" s="74"/>
    </row>
    <row r="3" spans="1:8" x14ac:dyDescent="0.2">
      <c r="A3" s="39"/>
      <c r="B3" s="39"/>
      <c r="C3" s="39"/>
      <c r="D3" s="39"/>
      <c r="E3" s="39"/>
      <c r="F3" s="39"/>
    </row>
    <row r="4" spans="1:8" ht="38.25" customHeight="1" x14ac:dyDescent="0.2">
      <c r="A4" s="40" t="s">
        <v>61</v>
      </c>
      <c r="B4" s="40" t="s">
        <v>66</v>
      </c>
      <c r="C4" s="40" t="s">
        <v>67</v>
      </c>
      <c r="D4" s="40" t="s">
        <v>68</v>
      </c>
      <c r="E4" s="51" t="s">
        <v>138</v>
      </c>
      <c r="F4" s="41" t="s">
        <v>69</v>
      </c>
      <c r="G4" s="41" t="s">
        <v>143</v>
      </c>
    </row>
    <row r="5" spans="1:8" ht="17.25" customHeight="1" x14ac:dyDescent="0.2">
      <c r="A5" s="42" t="s">
        <v>63</v>
      </c>
      <c r="B5" s="43">
        <v>12.45</v>
      </c>
      <c r="C5" s="43">
        <v>23.2</v>
      </c>
      <c r="D5" s="44">
        <v>18.96</v>
      </c>
      <c r="E5" s="45">
        <f>AVERAGE(B5:D5)</f>
        <v>18.203333333333333</v>
      </c>
      <c r="F5" s="43">
        <f>MAX(B5:D5)</f>
        <v>23.2</v>
      </c>
      <c r="G5" s="43">
        <f>MIN(B5:D5)</f>
        <v>12.45</v>
      </c>
      <c r="H5" s="63" t="str">
        <f>IF(F5&gt;24.5,"Novi svjetski rekord!","")</f>
        <v/>
      </c>
    </row>
    <row r="6" spans="1:8" ht="17.25" customHeight="1" x14ac:dyDescent="0.2">
      <c r="A6" s="42" t="s">
        <v>64</v>
      </c>
      <c r="B6" s="43">
        <v>15.98</v>
      </c>
      <c r="C6" s="43">
        <v>15.999000000000001</v>
      </c>
      <c r="D6" s="44">
        <v>15.96</v>
      </c>
      <c r="E6" s="45">
        <f>AVERAGE(B6:D6)</f>
        <v>15.979666666666667</v>
      </c>
      <c r="F6" s="43">
        <f>MAX(B6:D6)</f>
        <v>15.999000000000001</v>
      </c>
      <c r="G6" s="43">
        <f t="shared" ref="G6:G13" si="0">MIN(B6:D6)</f>
        <v>15.96</v>
      </c>
      <c r="H6" s="63" t="str">
        <f t="shared" ref="H6:H13" si="1">IF(F6&gt;24.5,"Novi svjetski rekord!","")</f>
        <v/>
      </c>
    </row>
    <row r="7" spans="1:8" ht="17.25" customHeight="1" x14ac:dyDescent="0.2">
      <c r="A7" s="42" t="s">
        <v>62</v>
      </c>
      <c r="B7" s="43">
        <v>22.08</v>
      </c>
      <c r="C7" s="43">
        <v>23</v>
      </c>
      <c r="D7" s="44">
        <v>20.010000000000002</v>
      </c>
      <c r="E7" s="45">
        <f>AVERAGE(B7:D7)</f>
        <v>21.696666666666669</v>
      </c>
      <c r="F7" s="43">
        <f>MAX(B7:D7)</f>
        <v>23</v>
      </c>
      <c r="G7" s="43">
        <f t="shared" si="0"/>
        <v>20.010000000000002</v>
      </c>
      <c r="H7" s="63" t="str">
        <f t="shared" si="1"/>
        <v/>
      </c>
    </row>
    <row r="8" spans="1:8" ht="17.25" customHeight="1" x14ac:dyDescent="0.2">
      <c r="A8" s="42" t="s">
        <v>65</v>
      </c>
      <c r="B8" s="43">
        <v>8</v>
      </c>
      <c r="C8" s="43">
        <v>9.23</v>
      </c>
      <c r="D8" s="44">
        <v>10.01</v>
      </c>
      <c r="E8" s="45">
        <f>AVERAGE(B8:D8)</f>
        <v>9.08</v>
      </c>
      <c r="F8" s="43">
        <f>MAX(B8:D8)</f>
        <v>10.01</v>
      </c>
      <c r="G8" s="43">
        <f t="shared" si="0"/>
        <v>8</v>
      </c>
      <c r="H8" s="63" t="str">
        <f t="shared" si="1"/>
        <v/>
      </c>
    </row>
    <row r="9" spans="1:8" ht="17.25" customHeight="1" x14ac:dyDescent="0.2">
      <c r="A9" s="42" t="s">
        <v>72</v>
      </c>
      <c r="B9" s="43">
        <v>11.5</v>
      </c>
      <c r="C9" s="43">
        <v>15.68</v>
      </c>
      <c r="D9" s="44">
        <v>18.5</v>
      </c>
      <c r="E9" s="45">
        <f t="shared" ref="E9:E13" si="2">AVERAGE(B9:D9)</f>
        <v>15.226666666666667</v>
      </c>
      <c r="F9" s="43">
        <f t="shared" ref="F9:F13" si="3">MAX(B9:D9)</f>
        <v>18.5</v>
      </c>
      <c r="G9" s="43">
        <f t="shared" si="0"/>
        <v>11.5</v>
      </c>
      <c r="H9" s="63" t="str">
        <f t="shared" si="1"/>
        <v/>
      </c>
    </row>
    <row r="10" spans="1:8" ht="17.25" customHeight="1" x14ac:dyDescent="0.2">
      <c r="A10" s="42" t="s">
        <v>73</v>
      </c>
      <c r="B10" s="43">
        <v>22.8</v>
      </c>
      <c r="C10" s="43">
        <v>21.5</v>
      </c>
      <c r="D10" s="44">
        <v>19</v>
      </c>
      <c r="E10" s="45">
        <f t="shared" si="2"/>
        <v>21.099999999999998</v>
      </c>
      <c r="F10" s="43">
        <f t="shared" si="3"/>
        <v>22.8</v>
      </c>
      <c r="G10" s="43">
        <f t="shared" si="0"/>
        <v>19</v>
      </c>
      <c r="H10" s="63" t="str">
        <f t="shared" si="1"/>
        <v/>
      </c>
    </row>
    <row r="11" spans="1:8" ht="17.25" customHeight="1" x14ac:dyDescent="0.2">
      <c r="A11" s="42" t="s">
        <v>74</v>
      </c>
      <c r="B11" s="43">
        <v>16.399999999999999</v>
      </c>
      <c r="C11" s="43">
        <v>9.5</v>
      </c>
      <c r="D11" s="44">
        <v>15.8</v>
      </c>
      <c r="E11" s="45">
        <f t="shared" si="2"/>
        <v>13.9</v>
      </c>
      <c r="F11" s="43">
        <f t="shared" si="3"/>
        <v>16.399999999999999</v>
      </c>
      <c r="G11" s="43">
        <f t="shared" si="0"/>
        <v>9.5</v>
      </c>
      <c r="H11" s="63" t="str">
        <f t="shared" si="1"/>
        <v/>
      </c>
    </row>
    <row r="12" spans="1:8" ht="17.25" customHeight="1" x14ac:dyDescent="0.2">
      <c r="A12" s="42" t="s">
        <v>75</v>
      </c>
      <c r="B12" s="43">
        <v>24.8</v>
      </c>
      <c r="C12" s="43">
        <v>22.8</v>
      </c>
      <c r="D12" s="44">
        <v>18.5</v>
      </c>
      <c r="E12" s="45">
        <f t="shared" si="2"/>
        <v>22.033333333333331</v>
      </c>
      <c r="F12" s="43">
        <f t="shared" si="3"/>
        <v>24.8</v>
      </c>
      <c r="G12" s="43">
        <f t="shared" si="0"/>
        <v>18.5</v>
      </c>
      <c r="H12" s="63" t="str">
        <f t="shared" si="1"/>
        <v>Novi svjetski rekord!</v>
      </c>
    </row>
    <row r="13" spans="1:8" ht="17.25" customHeight="1" x14ac:dyDescent="0.2">
      <c r="A13" s="42" t="s">
        <v>76</v>
      </c>
      <c r="B13" s="43">
        <v>10.5</v>
      </c>
      <c r="C13" s="43">
        <v>18.8</v>
      </c>
      <c r="D13" s="44">
        <v>14.5</v>
      </c>
      <c r="E13" s="45">
        <f t="shared" si="2"/>
        <v>14.6</v>
      </c>
      <c r="F13" s="43">
        <f t="shared" si="3"/>
        <v>18.8</v>
      </c>
      <c r="G13" s="43">
        <f t="shared" si="0"/>
        <v>10.5</v>
      </c>
      <c r="H13" s="63" t="str">
        <f t="shared" si="1"/>
        <v/>
      </c>
    </row>
    <row r="14" spans="1:8" x14ac:dyDescent="0.2">
      <c r="B14" s="46"/>
    </row>
    <row r="15" spans="1:8" ht="17.25" customHeight="1" x14ac:dyDescent="0.2">
      <c r="D15" s="47" t="s">
        <v>71</v>
      </c>
      <c r="F15" s="48">
        <f>COUNTA(A5:A13)</f>
        <v>9</v>
      </c>
    </row>
    <row r="16" spans="1:8" ht="17.25" customHeight="1" x14ac:dyDescent="0.2">
      <c r="D16" s="47" t="s">
        <v>136</v>
      </c>
      <c r="F16" s="49">
        <f>AVERAGE(B5:D13)</f>
        <v>16.868851851851851</v>
      </c>
      <c r="G16" s="46"/>
      <c r="H16" s="63"/>
    </row>
    <row r="17" spans="4:6" ht="17.25" customHeight="1" x14ac:dyDescent="0.2">
      <c r="D17" s="50" t="s">
        <v>70</v>
      </c>
      <c r="F17" s="49">
        <f>MAX(B5:D13)</f>
        <v>24.8</v>
      </c>
    </row>
    <row r="18" spans="4:6" ht="17.25" customHeight="1" x14ac:dyDescent="0.2">
      <c r="D18" s="50" t="s">
        <v>137</v>
      </c>
      <c r="F18" s="49">
        <f>MIN(B5:D13)</f>
        <v>8</v>
      </c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F15"/>
  <sheetViews>
    <sheetView workbookViewId="0">
      <selection activeCell="B13" sqref="B13"/>
    </sheetView>
  </sheetViews>
  <sheetFormatPr defaultRowHeight="12.75" x14ac:dyDescent="0.2"/>
  <cols>
    <col min="1" max="1" width="16.140625" customWidth="1"/>
    <col min="2" max="3" width="12.140625" customWidth="1"/>
    <col min="4" max="4" width="9.42578125" customWidth="1"/>
    <col min="5" max="6" width="12.140625" customWidth="1"/>
    <col min="257" max="257" width="16.140625" customWidth="1"/>
    <col min="513" max="513" width="16.140625" customWidth="1"/>
    <col min="769" max="769" width="16.140625" customWidth="1"/>
    <col min="1025" max="1025" width="16.140625" customWidth="1"/>
    <col min="1281" max="1281" width="16.140625" customWidth="1"/>
    <col min="1537" max="1537" width="16.140625" customWidth="1"/>
    <col min="1793" max="1793" width="16.140625" customWidth="1"/>
    <col min="2049" max="2049" width="16.140625" customWidth="1"/>
    <col min="2305" max="2305" width="16.140625" customWidth="1"/>
    <col min="2561" max="2561" width="16.140625" customWidth="1"/>
    <col min="2817" max="2817" width="16.140625" customWidth="1"/>
    <col min="3073" max="3073" width="16.140625" customWidth="1"/>
    <col min="3329" max="3329" width="16.140625" customWidth="1"/>
    <col min="3585" max="3585" width="16.140625" customWidth="1"/>
    <col min="3841" max="3841" width="16.140625" customWidth="1"/>
    <col min="4097" max="4097" width="16.140625" customWidth="1"/>
    <col min="4353" max="4353" width="16.140625" customWidth="1"/>
    <col min="4609" max="4609" width="16.140625" customWidth="1"/>
    <col min="4865" max="4865" width="16.140625" customWidth="1"/>
    <col min="5121" max="5121" width="16.140625" customWidth="1"/>
    <col min="5377" max="5377" width="16.140625" customWidth="1"/>
    <col min="5633" max="5633" width="16.140625" customWidth="1"/>
    <col min="5889" max="5889" width="16.140625" customWidth="1"/>
    <col min="6145" max="6145" width="16.140625" customWidth="1"/>
    <col min="6401" max="6401" width="16.140625" customWidth="1"/>
    <col min="6657" max="6657" width="16.140625" customWidth="1"/>
    <col min="6913" max="6913" width="16.140625" customWidth="1"/>
    <col min="7169" max="7169" width="16.140625" customWidth="1"/>
    <col min="7425" max="7425" width="16.140625" customWidth="1"/>
    <col min="7681" max="7681" width="16.140625" customWidth="1"/>
    <col min="7937" max="7937" width="16.140625" customWidth="1"/>
    <col min="8193" max="8193" width="16.140625" customWidth="1"/>
    <col min="8449" max="8449" width="16.140625" customWidth="1"/>
    <col min="8705" max="8705" width="16.140625" customWidth="1"/>
    <col min="8961" max="8961" width="16.140625" customWidth="1"/>
    <col min="9217" max="9217" width="16.140625" customWidth="1"/>
    <col min="9473" max="9473" width="16.140625" customWidth="1"/>
    <col min="9729" max="9729" width="16.140625" customWidth="1"/>
    <col min="9985" max="9985" width="16.140625" customWidth="1"/>
    <col min="10241" max="10241" width="16.140625" customWidth="1"/>
    <col min="10497" max="10497" width="16.140625" customWidth="1"/>
    <col min="10753" max="10753" width="16.140625" customWidth="1"/>
    <col min="11009" max="11009" width="16.140625" customWidth="1"/>
    <col min="11265" max="11265" width="16.140625" customWidth="1"/>
    <col min="11521" max="11521" width="16.140625" customWidth="1"/>
    <col min="11777" max="11777" width="16.140625" customWidth="1"/>
    <col min="12033" max="12033" width="16.140625" customWidth="1"/>
    <col min="12289" max="12289" width="16.140625" customWidth="1"/>
    <col min="12545" max="12545" width="16.140625" customWidth="1"/>
    <col min="12801" max="12801" width="16.140625" customWidth="1"/>
    <col min="13057" max="13057" width="16.140625" customWidth="1"/>
    <col min="13313" max="13313" width="16.140625" customWidth="1"/>
    <col min="13569" max="13569" width="16.140625" customWidth="1"/>
    <col min="13825" max="13825" width="16.140625" customWidth="1"/>
    <col min="14081" max="14081" width="16.140625" customWidth="1"/>
    <col min="14337" max="14337" width="16.140625" customWidth="1"/>
    <col min="14593" max="14593" width="16.140625" customWidth="1"/>
    <col min="14849" max="14849" width="16.140625" customWidth="1"/>
    <col min="15105" max="15105" width="16.140625" customWidth="1"/>
    <col min="15361" max="15361" width="16.140625" customWidth="1"/>
    <col min="15617" max="15617" width="16.140625" customWidth="1"/>
    <col min="15873" max="15873" width="16.140625" customWidth="1"/>
    <col min="16129" max="16129" width="16.140625" customWidth="1"/>
  </cols>
  <sheetData>
    <row r="1" spans="1:6" s="65" customFormat="1" ht="15" x14ac:dyDescent="0.2">
      <c r="A1" s="64" t="s">
        <v>144</v>
      </c>
    </row>
    <row r="2" spans="1:6" s="65" customFormat="1" ht="23.25" customHeight="1" x14ac:dyDescent="0.2">
      <c r="A2" s="66" t="s">
        <v>145</v>
      </c>
      <c r="B2" s="67" t="s">
        <v>160</v>
      </c>
      <c r="C2" s="67" t="s">
        <v>161</v>
      </c>
      <c r="D2" s="67" t="s">
        <v>162</v>
      </c>
      <c r="E2" s="67" t="s">
        <v>163</v>
      </c>
      <c r="F2" s="67" t="s">
        <v>164</v>
      </c>
    </row>
    <row r="3" spans="1:6" s="65" customFormat="1" ht="15" x14ac:dyDescent="0.2">
      <c r="A3" s="68" t="s">
        <v>146</v>
      </c>
      <c r="B3" s="69">
        <v>19840</v>
      </c>
      <c r="C3" s="69">
        <v>16755</v>
      </c>
      <c r="D3" s="69">
        <v>15284</v>
      </c>
      <c r="E3" s="69">
        <v>12300</v>
      </c>
      <c r="F3" s="69">
        <v>12233</v>
      </c>
    </row>
    <row r="4" spans="1:6" s="65" customFormat="1" ht="15" x14ac:dyDescent="0.2">
      <c r="A4" s="68" t="s">
        <v>147</v>
      </c>
      <c r="B4" s="69">
        <v>41809</v>
      </c>
      <c r="C4" s="69">
        <v>36469</v>
      </c>
      <c r="D4" s="69">
        <v>36377</v>
      </c>
      <c r="E4" s="69">
        <v>26209</v>
      </c>
      <c r="F4" s="69">
        <v>25260</v>
      </c>
    </row>
    <row r="5" spans="1:6" s="65" customFormat="1" ht="15" x14ac:dyDescent="0.2">
      <c r="A5" s="68" t="s">
        <v>148</v>
      </c>
      <c r="B5" s="69">
        <v>41166</v>
      </c>
      <c r="C5" s="69">
        <v>36593</v>
      </c>
      <c r="D5" s="69">
        <v>38006</v>
      </c>
      <c r="E5" s="69">
        <v>28111</v>
      </c>
      <c r="F5" s="69">
        <v>28441</v>
      </c>
    </row>
    <row r="6" spans="1:6" s="65" customFormat="1" ht="15" x14ac:dyDescent="0.2">
      <c r="A6" s="68" t="s">
        <v>149</v>
      </c>
      <c r="B6" s="69">
        <v>28156</v>
      </c>
      <c r="C6" s="69">
        <v>25220</v>
      </c>
      <c r="D6" s="69">
        <v>26953</v>
      </c>
      <c r="E6" s="69">
        <v>19882</v>
      </c>
      <c r="F6" s="69">
        <v>19917</v>
      </c>
    </row>
    <row r="7" spans="1:6" s="65" customFormat="1" ht="15" x14ac:dyDescent="0.2">
      <c r="A7" s="68" t="s">
        <v>150</v>
      </c>
      <c r="B7" s="69">
        <v>22799</v>
      </c>
      <c r="C7" s="69">
        <v>21252</v>
      </c>
      <c r="D7" s="69">
        <v>23860</v>
      </c>
      <c r="E7" s="69">
        <v>17249</v>
      </c>
      <c r="F7" s="69">
        <v>17728</v>
      </c>
    </row>
    <row r="8" spans="1:6" s="65" customFormat="1" ht="15" x14ac:dyDescent="0.2">
      <c r="A8" s="68" t="s">
        <v>151</v>
      </c>
      <c r="B8" s="69">
        <v>19197</v>
      </c>
      <c r="C8" s="69">
        <v>18435</v>
      </c>
      <c r="D8" s="69">
        <v>21028</v>
      </c>
      <c r="E8" s="69">
        <v>15756</v>
      </c>
      <c r="F8" s="69">
        <v>16438</v>
      </c>
    </row>
    <row r="9" spans="1:6" s="65" customFormat="1" ht="15" x14ac:dyDescent="0.2">
      <c r="A9" s="68" t="s">
        <v>152</v>
      </c>
      <c r="B9" s="69">
        <v>16479</v>
      </c>
      <c r="C9" s="69">
        <v>15760</v>
      </c>
      <c r="D9" s="69">
        <v>17933</v>
      </c>
      <c r="E9" s="69">
        <v>13580</v>
      </c>
      <c r="F9" s="69">
        <v>14508</v>
      </c>
    </row>
    <row r="10" spans="1:6" s="65" customFormat="1" ht="15" x14ac:dyDescent="0.2">
      <c r="A10" s="68" t="s">
        <v>153</v>
      </c>
      <c r="B10" s="69">
        <v>16484</v>
      </c>
      <c r="C10" s="69">
        <v>15755</v>
      </c>
      <c r="D10" s="69">
        <v>17052</v>
      </c>
      <c r="E10" s="69">
        <v>12721</v>
      </c>
      <c r="F10" s="69">
        <v>12894</v>
      </c>
    </row>
    <row r="11" spans="1:6" s="65" customFormat="1" ht="15" x14ac:dyDescent="0.2">
      <c r="A11" s="68" t="s">
        <v>154</v>
      </c>
      <c r="B11" s="69">
        <v>14751</v>
      </c>
      <c r="C11" s="69">
        <v>14293</v>
      </c>
      <c r="D11" s="69">
        <v>15185</v>
      </c>
      <c r="E11" s="69">
        <v>12868</v>
      </c>
      <c r="F11" s="69">
        <v>13006</v>
      </c>
    </row>
    <row r="12" spans="1:6" s="65" customFormat="1" ht="15" x14ac:dyDescent="0.2">
      <c r="A12" s="68" t="s">
        <v>155</v>
      </c>
      <c r="B12" s="69">
        <v>5828</v>
      </c>
      <c r="C12" s="69">
        <v>6385</v>
      </c>
      <c r="D12" s="69">
        <v>6792</v>
      </c>
      <c r="E12" s="69">
        <v>6328</v>
      </c>
      <c r="F12" s="69">
        <v>6871</v>
      </c>
    </row>
    <row r="13" spans="1:6" s="65" customFormat="1" ht="21.75" customHeight="1" x14ac:dyDescent="0.2">
      <c r="A13" s="70" t="s">
        <v>156</v>
      </c>
      <c r="B13" s="71">
        <f>SUM(B3:B12)</f>
        <v>226509</v>
      </c>
      <c r="C13" s="71">
        <f>SUM(C3:C12)</f>
        <v>206917</v>
      </c>
      <c r="D13" s="71">
        <f>SUM(D3:D12)</f>
        <v>218470</v>
      </c>
      <c r="E13" s="71">
        <f t="shared" ref="E13:F13" si="0">SUM(E3:E12)</f>
        <v>165004</v>
      </c>
      <c r="F13" s="71">
        <f t="shared" si="0"/>
        <v>167296</v>
      </c>
    </row>
    <row r="14" spans="1:6" x14ac:dyDescent="0.2">
      <c r="A14" s="75" t="s">
        <v>165</v>
      </c>
    </row>
    <row r="15" spans="1:6" ht="15" x14ac:dyDescent="0.2">
      <c r="B15" s="69"/>
      <c r="C15" s="69"/>
      <c r="D15" s="69"/>
      <c r="E15" s="69"/>
      <c r="F15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Županije</vt:lpstr>
      <vt:lpstr>Škola</vt:lpstr>
      <vt:lpstr>Natjecanje</vt:lpstr>
      <vt:lpstr>Ispravak</vt:lpstr>
    </vt:vector>
  </TitlesOfParts>
  <Company>HZZ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2007-06-16T18:27:33Z</cp:lastPrinted>
  <dcterms:created xsi:type="dcterms:W3CDTF">2004-04-23T22:19:56Z</dcterms:created>
  <dcterms:modified xsi:type="dcterms:W3CDTF">2023-09-16T19:11:00Z</dcterms:modified>
</cp:coreProperties>
</file>