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R202\R202 nakon prvog održavanja konacno 31.1.24\R202_datoteke\R202_rjesenja\"/>
    </mc:Choice>
  </mc:AlternateContent>
  <xr:revisionPtr revIDLastSave="0" documentId="13_ncr:1_{B780ECDF-0469-4C94-905C-2401161E5488}" xr6:coauthVersionLast="47" xr6:coauthVersionMax="47" xr10:uidLastSave="{00000000-0000-0000-0000-000000000000}"/>
  <bookViews>
    <workbookView xWindow="-120" yWindow="-120" windowWidth="19440" windowHeight="11640" xr2:uid="{F5120D90-A0DB-4943-B94A-DEC4825FF5F2}"/>
  </bookViews>
  <sheets>
    <sheet name="Stanovništvo" sheetId="1" r:id="rId1"/>
    <sheet name="Zaposlenost" sheetId="2" r:id="rId2"/>
  </sheets>
  <definedNames>
    <definedName name="_xlnm._FilterDatabase" localSheetId="1" hidden="1">Zaposlenost!$A$1:$N$26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2" l="1"/>
  <c r="P6" i="2" s="1"/>
  <c r="O7" i="2"/>
  <c r="P7" i="2" s="1"/>
  <c r="O8" i="2"/>
  <c r="P8" i="2" s="1"/>
  <c r="O9" i="2"/>
  <c r="P9" i="2" s="1"/>
  <c r="O10" i="2"/>
  <c r="P10" i="2" s="1"/>
  <c r="O11" i="2"/>
  <c r="P11" i="2" s="1"/>
  <c r="O12" i="2"/>
  <c r="P12" i="2" s="1"/>
  <c r="O13" i="2"/>
  <c r="P13" i="2" s="1"/>
  <c r="O14" i="2"/>
  <c r="P14" i="2" s="1"/>
  <c r="O15" i="2"/>
  <c r="P15" i="2" s="1"/>
  <c r="O16" i="2"/>
  <c r="P16" i="2" s="1"/>
  <c r="O17" i="2"/>
  <c r="P17" i="2" s="1"/>
  <c r="O18" i="2"/>
  <c r="P18" i="2" s="1"/>
  <c r="O19" i="2"/>
  <c r="P19" i="2" s="1"/>
  <c r="O20" i="2"/>
  <c r="P20" i="2" s="1"/>
  <c r="O21" i="2"/>
  <c r="P21" i="2" s="1"/>
  <c r="O22" i="2"/>
  <c r="P22" i="2" s="1"/>
  <c r="O23" i="2"/>
  <c r="P23" i="2" s="1"/>
  <c r="O24" i="2"/>
  <c r="P24" i="2" s="1"/>
  <c r="O5" i="2"/>
  <c r="P5" i="2" s="1"/>
  <c r="C30" i="1"/>
  <c r="D30" i="1"/>
  <c r="C31" i="1"/>
  <c r="D31" i="1"/>
  <c r="B31" i="1"/>
  <c r="B30" i="1"/>
  <c r="B29" i="1"/>
  <c r="G2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C24" i="1"/>
  <c r="D24" i="1"/>
  <c r="B24" i="1"/>
  <c r="D4" i="1"/>
</calcChain>
</file>

<file path=xl/sharedStrings.xml><?xml version="1.0" encoding="utf-8"?>
<sst xmlns="http://schemas.openxmlformats.org/spreadsheetml/2006/main" count="120" uniqueCount="91">
  <si>
    <t>STANOVNIŠTVO PREMA STAROSTI I SPOLU, POPIS 2021.</t>
  </si>
  <si>
    <t xml:space="preserve">Starost        </t>
  </si>
  <si>
    <t>Ukupno</t>
  </si>
  <si>
    <t>Muškarci</t>
  </si>
  <si>
    <t>Žene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</si>
  <si>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</si>
  <si>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</si>
  <si>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</si>
  <si>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</si>
  <si>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</si>
  <si>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</si>
  <si>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</si>
  <si>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</si>
  <si>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</si>
  <si>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</si>
  <si>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</si>
  <si>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</si>
  <si>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</si>
  <si>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</si>
  <si>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</si>
  <si>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</si>
  <si>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</si>
  <si>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– 89</t>
  </si>
  <si>
    <t>90 – 94</t>
  </si>
  <si>
    <t>95 i više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</si>
  <si>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Stanovništvo prema starosti i spolu po naseljima, Popis 2021., Tab. 1., pristupano 23.11.2023.</t>
    </r>
  </si>
  <si>
    <t>Struktura prema starosti, %</t>
  </si>
  <si>
    <t>Udio muškaraca, %</t>
  </si>
  <si>
    <t>Udio žena, %</t>
  </si>
  <si>
    <t>Broj starosnih skupina</t>
  </si>
  <si>
    <t>Najveća vrijednost</t>
  </si>
  <si>
    <t>Najmanja vrijednost</t>
  </si>
  <si>
    <t xml:space="preserve">A </t>
  </si>
  <si>
    <t>Poljoprivreda, šumarstvo i ribarstvo</t>
  </si>
  <si>
    <t>B</t>
  </si>
  <si>
    <t>Rudarstvo i vađenje</t>
  </si>
  <si>
    <t>C</t>
  </si>
  <si>
    <t>Prerađivačka industrija</t>
  </si>
  <si>
    <t>D</t>
  </si>
  <si>
    <t>E</t>
  </si>
  <si>
    <t>Opskrba vodom; uklanjanje otpadnih voda, gospodarenje otpadom te djelatnosti sanacije okoliša</t>
  </si>
  <si>
    <t>F</t>
  </si>
  <si>
    <t>Građevinarstvo</t>
  </si>
  <si>
    <t>G</t>
  </si>
  <si>
    <t>Trgovina na veliko i na malo; popravak motornih vozila i motocikla</t>
  </si>
  <si>
    <t>H</t>
  </si>
  <si>
    <t>Prijevoz i skladištenje</t>
  </si>
  <si>
    <t>I</t>
  </si>
  <si>
    <t>Djelatnosti pružanja smještaja te pripreme i usluživanja hrane</t>
  </si>
  <si>
    <t>J</t>
  </si>
  <si>
    <t>Informacije i komunikacije</t>
  </si>
  <si>
    <t>K</t>
  </si>
  <si>
    <t>Financijske djelatnosti i djelatnosti osiguranja</t>
  </si>
  <si>
    <t>L</t>
  </si>
  <si>
    <t>Poslovanje nekretninama</t>
  </si>
  <si>
    <t>M</t>
  </si>
  <si>
    <t>Stručne, znanstvene i tehničke djelatnosti</t>
  </si>
  <si>
    <t>N</t>
  </si>
  <si>
    <t>Administrativne i pomoćne uslužne djelatnosti</t>
  </si>
  <si>
    <t>O</t>
  </si>
  <si>
    <t>Javna uprava i obrana; obvezno socijalno osiguranje</t>
  </si>
  <si>
    <t>P</t>
  </si>
  <si>
    <t>Obrazovanje</t>
  </si>
  <si>
    <t>Q</t>
  </si>
  <si>
    <t>Djelatnosti zdravstvene zaštite i socijalne skrbi</t>
  </si>
  <si>
    <t>R</t>
  </si>
  <si>
    <t>Umjetnost, zabava i rekreacija</t>
  </si>
  <si>
    <t>S</t>
  </si>
  <si>
    <t>Ostale uslužne djelatnosti</t>
  </si>
  <si>
    <t>T</t>
  </si>
  <si>
    <t>Djelatnosti kućanstava kao poslodavaca; djelatnosti kućanstava koja proizvode različitu robu i obavljaju različite usluge za vlastite potrebe</t>
  </si>
  <si>
    <t>-</t>
  </si>
  <si>
    <t>U</t>
  </si>
  <si>
    <t>Djelatnosti izvanteritorijalnih organizacija i tijela</t>
  </si>
  <si>
    <r>
      <t>BROJ I STRUKTURA ZAPOSLENIH U PRAVNIM OSOBAMA PREMA NKD-u 2007.,</t>
    </r>
    <r>
      <rPr>
        <b/>
        <vertAlign val="superscript"/>
        <sz val="11"/>
        <rFont val="Arial"/>
        <family val="2"/>
      </rPr>
      <t xml:space="preserve">  </t>
    </r>
    <r>
      <rPr>
        <b/>
        <sz val="11"/>
        <rFont val="Arial"/>
        <family val="2"/>
      </rPr>
      <t xml:space="preserve">OBRADA PREMA JOPPD OBRASCU </t>
    </r>
    <r>
      <rPr>
        <b/>
        <sz val="11"/>
        <rFont val="Calibri"/>
        <family val="2"/>
      </rPr>
      <t>‒</t>
    </r>
    <r>
      <rPr>
        <b/>
        <sz val="11"/>
        <rFont val="Arial"/>
        <family val="2"/>
      </rPr>
      <t xml:space="preserve"> KONAČNI PODACI</t>
    </r>
  </si>
  <si>
    <t xml:space="preserve">I. 2022. </t>
  </si>
  <si>
    <t xml:space="preserve">II. 2022. </t>
  </si>
  <si>
    <t xml:space="preserve">III. 2022. </t>
  </si>
  <si>
    <t xml:space="preserve">IV. 2022. </t>
  </si>
  <si>
    <t xml:space="preserve">V. 2022. </t>
  </si>
  <si>
    <t xml:space="preserve">VI. 2022. </t>
  </si>
  <si>
    <t xml:space="preserve">VII. 2022. </t>
  </si>
  <si>
    <t xml:space="preserve">VIII. 2022. </t>
  </si>
  <si>
    <t xml:space="preserve">IX. 2022. </t>
  </si>
  <si>
    <t xml:space="preserve">X. 2022. </t>
  </si>
  <si>
    <t xml:space="preserve">XI. 2022. </t>
  </si>
  <si>
    <t xml:space="preserve">XII. 2022. </t>
  </si>
  <si>
    <t>Prosjek 2022.</t>
  </si>
  <si>
    <t>Prosjek 2022.
(zaokruženo)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</si>
  <si>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Zaposlenost - Administrativni izvori, Tab. 9.2.6., pristupano 25.11.2023.</t>
    </r>
  </si>
  <si>
    <t>Opskrba električnom energijom, plinom, parom i klimatizacija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</si>
</sst>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b/>
      <i/>
      <sz val="10"/>
      <color rgb="FF782C2A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05157"/>
        <bgColor indexed="64"/>
      </patternFill>
    </fill>
    <fill>
      <patternFill patternType="solid">
        <fgColor rgb="FFEFDCDD"/>
        <bgColor indexed="64"/>
      </patternFill>
    </fill>
    <fill>
      <patternFill patternType="solid">
        <fgColor rgb="FFFEF9F3"/>
        <bgColor indexed="64"/>
      </patternFill>
    </fill>
    <fill>
      <patternFill patternType="solid">
        <fgColor rgb="FF782C2A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2DCDB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3" fontId="6" fillId="3" borderId="0" xfId="2" applyNumberFormat="1" applyFont="1" applyFill="1" applyAlignment="1">
      <alignment horizontal="center" vertical="center" wrapText="1"/>
    </xf>
    <xf numFmtId="0" fontId="7" fillId="4" borderId="3" xfId="2" applyFont="1" applyFill="1" applyBorder="1" applyAlignment="1">
      <alignment horizontal="right" vertical="center" wrapText="1"/>
    </xf>
    <xf numFmtId="3" fontId="7" fillId="4" borderId="3" xfId="2" applyNumberFormat="1" applyFont="1" applyFill="1" applyBorder="1" applyAlignment="1">
      <alignment horizontal="right" vertical="center" wrapText="1"/>
    </xf>
    <xf numFmtId="3" fontId="6" fillId="3" borderId="4" xfId="2" applyNumberFormat="1" applyFont="1" applyFill="1" applyBorder="1" applyAlignment="1">
      <alignment horizontal="center" vertical="center" wrapText="1"/>
    </xf>
    <xf numFmtId="3" fontId="6" fillId="3" borderId="5" xfId="2" applyNumberFormat="1" applyFont="1" applyFill="1" applyBorder="1" applyAlignment="1">
      <alignment horizontal="center" vertical="center" wrapText="1"/>
    </xf>
    <xf numFmtId="3" fontId="6" fillId="3" borderId="6" xfId="2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left" vertical="center"/>
    </xf>
    <xf numFmtId="3" fontId="1" fillId="7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top"/>
    </xf>
    <xf numFmtId="3" fontId="6" fillId="7" borderId="7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1" fillId="6" borderId="0" xfId="0" applyFont="1" applyFill="1" applyAlignment="1">
      <alignment horizontal="left" vertical="top" wrapText="1"/>
    </xf>
    <xf numFmtId="3" fontId="2" fillId="2" borderId="2" xfId="1" applyNumberFormat="1" applyFont="1" applyFill="1" applyBorder="1" applyAlignment="1">
      <alignment horizontal="right" vertical="center" wrapText="1"/>
    </xf>
    <xf numFmtId="164" fontId="7" fillId="4" borderId="3" xfId="2" applyNumberFormat="1" applyFont="1" applyFill="1" applyBorder="1" applyAlignment="1">
      <alignment horizontal="right" vertical="center" wrapText="1"/>
    </xf>
    <xf numFmtId="164" fontId="2" fillId="2" borderId="2" xfId="1" applyNumberFormat="1" applyFont="1" applyFill="1" applyBorder="1" applyAlignment="1">
      <alignment horizontal="right" vertical="center" wrapText="1"/>
    </xf>
    <xf numFmtId="0" fontId="1" fillId="6" borderId="0" xfId="0" applyFont="1" applyFill="1" applyAlignment="1">
      <alignment horizontal="left" vertical="center" wrapText="1"/>
    </xf>
    <xf numFmtId="49" fontId="1" fillId="6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</cellXfs>
  <cellStyles count="3">
    <cellStyle name="Normal 5" xfId="1" xr:uid="{B0B0244D-E2C2-4BA2-BE27-83594CA514C0}"/>
    <cellStyle name="Normal 7" xfId="2" xr:uid="{87B28F7A-0694-4A4A-896D-275308199013}"/>
    <cellStyle name="Normalno" xfId="0" builtinId="0"/>
  </cellStyles>
  <dxfs count="0"/>
  <tableStyles count="0" defaultTableStyle="TableStyleMedium2" defaultPivotStyle="PivotStyleLight16"/>
  <colors>
    <mruColors>
      <color rgb="FFB051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904207</xdr:colOff>
      <xdr:row>3</xdr:row>
      <xdr:rowOff>579170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9F1A97F9-5D74-47B0-BDB4-32CA394E0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0"/>
          <a:ext cx="1085182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779FD-DD83-4328-93AF-EBF43DD8AB6E}">
  <dimension ref="A1:I31"/>
  <sheetViews>
    <sheetView tabSelected="1" workbookViewId="0">
      <selection activeCell="B24" sqref="B24"/>
    </sheetView>
  </sheetViews>
  <sheetFormatPr defaultRowHeight="12" x14ac:dyDescent="0.2"/>
  <cols>
    <col min="1" max="1" width="13.85546875" customWidth="1"/>
    <col min="5" max="5" width="11.42578125" customWidth="1"/>
    <col min="6" max="6" width="10.5703125" customWidth="1"/>
    <col min="7" max="7" width="11.42578125" bestFit="1" customWidth="1"/>
  </cols>
  <sheetData>
    <row r="1" spans="1:7" ht="12.75" x14ac:dyDescent="0.2">
      <c r="A1" s="1" t="s">
        <v>0</v>
      </c>
    </row>
    <row r="3" spans="1:7" ht="41.25" customHeight="1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27</v>
      </c>
      <c r="F3" s="3" t="s">
        <v>28</v>
      </c>
      <c r="G3" s="3" t="s">
        <v>26</v>
      </c>
    </row>
    <row r="4" spans="1:7" x14ac:dyDescent="0.2">
      <c r="A4" s="4" t="s">
        <v>5</v>
      </c>
      <c r="B4" s="6">
        <v>175535</v>
      </c>
      <c r="C4" s="6">
        <v>90245</v>
      </c>
      <c r="D4" s="6">
        <f>B4-C4</f>
        <v>85290</v>
      </c>
      <c r="E4" s="28">
        <f>C4/B4*100</f>
        <v>51.411399436009908</v>
      </c>
      <c r="F4" s="28">
        <f>D4/B4*100</f>
        <v>48.588600563990084</v>
      </c>
      <c r="G4" s="28">
        <f>B4/$B$24*100</f>
        <v>4.5336407846102862</v>
      </c>
    </row>
    <row r="5" spans="1:7" x14ac:dyDescent="0.2">
      <c r="A5" s="4" t="s">
        <v>6</v>
      </c>
      <c r="B5" s="6">
        <v>181445</v>
      </c>
      <c r="C5" s="6">
        <v>93311</v>
      </c>
      <c r="D5" s="6">
        <f t="shared" ref="D5:D23" si="0">B5-C5</f>
        <v>88134</v>
      </c>
      <c r="E5" s="28">
        <f t="shared" ref="E5:E24" si="1">C5/B5*100</f>
        <v>51.42660310286864</v>
      </c>
      <c r="F5" s="28">
        <f t="shared" ref="F5:F24" si="2">D5/B5*100</f>
        <v>48.57339689713136</v>
      </c>
      <c r="G5" s="28">
        <f t="shared" ref="G5:G23" si="3">B5/$B$24*100</f>
        <v>4.6862816655573729</v>
      </c>
    </row>
    <row r="6" spans="1:7" x14ac:dyDescent="0.2">
      <c r="A6" s="4" t="s">
        <v>7</v>
      </c>
      <c r="B6" s="6">
        <v>195436</v>
      </c>
      <c r="C6" s="6">
        <v>100216</v>
      </c>
      <c r="D6" s="6">
        <f t="shared" si="0"/>
        <v>95220</v>
      </c>
      <c r="E6" s="28">
        <f t="shared" si="1"/>
        <v>51.278167788943698</v>
      </c>
      <c r="F6" s="28">
        <f t="shared" si="2"/>
        <v>48.721832211056302</v>
      </c>
      <c r="G6" s="28">
        <f t="shared" si="3"/>
        <v>5.0476350607063889</v>
      </c>
    </row>
    <row r="7" spans="1:7" x14ac:dyDescent="0.2">
      <c r="A7" s="4" t="s">
        <v>8</v>
      </c>
      <c r="B7" s="6">
        <v>188729</v>
      </c>
      <c r="C7" s="6">
        <v>97228</v>
      </c>
      <c r="D7" s="6">
        <f t="shared" si="0"/>
        <v>91501</v>
      </c>
      <c r="E7" s="28">
        <f t="shared" si="1"/>
        <v>51.5172548998829</v>
      </c>
      <c r="F7" s="28">
        <f t="shared" si="2"/>
        <v>48.4827451001171</v>
      </c>
      <c r="G7" s="28">
        <f t="shared" si="3"/>
        <v>4.8744096142576394</v>
      </c>
    </row>
    <row r="8" spans="1:7" x14ac:dyDescent="0.2">
      <c r="A8" s="4" t="s">
        <v>9</v>
      </c>
      <c r="B8" s="6">
        <v>208852</v>
      </c>
      <c r="C8" s="6">
        <v>107102</v>
      </c>
      <c r="D8" s="6">
        <f t="shared" si="0"/>
        <v>101750</v>
      </c>
      <c r="E8" s="28">
        <f t="shared" si="1"/>
        <v>51.281290100166622</v>
      </c>
      <c r="F8" s="28">
        <f t="shared" si="2"/>
        <v>48.718709899833371</v>
      </c>
      <c r="G8" s="28">
        <f t="shared" si="3"/>
        <v>5.3941376087243436</v>
      </c>
    </row>
    <row r="9" spans="1:7" x14ac:dyDescent="0.2">
      <c r="A9" s="4" t="s">
        <v>10</v>
      </c>
      <c r="B9" s="6">
        <v>214023</v>
      </c>
      <c r="C9" s="6">
        <v>109139</v>
      </c>
      <c r="D9" s="6">
        <f t="shared" si="0"/>
        <v>104884</v>
      </c>
      <c r="E9" s="28">
        <f t="shared" si="1"/>
        <v>50.99405204113576</v>
      </c>
      <c r="F9" s="28">
        <f t="shared" si="2"/>
        <v>49.005947958864233</v>
      </c>
      <c r="G9" s="28">
        <f t="shared" si="3"/>
        <v>5.5276919226629868</v>
      </c>
    </row>
    <row r="10" spans="1:7" x14ac:dyDescent="0.2">
      <c r="A10" s="4" t="s">
        <v>11</v>
      </c>
      <c r="B10" s="6">
        <v>227551</v>
      </c>
      <c r="C10" s="6">
        <v>114778</v>
      </c>
      <c r="D10" s="6">
        <f t="shared" si="0"/>
        <v>112773</v>
      </c>
      <c r="E10" s="28">
        <f t="shared" si="1"/>
        <v>50.440560577628759</v>
      </c>
      <c r="F10" s="28">
        <f t="shared" si="2"/>
        <v>49.559439422371248</v>
      </c>
      <c r="G10" s="28">
        <f t="shared" si="3"/>
        <v>5.8770871574264696</v>
      </c>
    </row>
    <row r="11" spans="1:7" x14ac:dyDescent="0.2">
      <c r="A11" s="4" t="s">
        <v>12</v>
      </c>
      <c r="B11" s="6">
        <v>255617</v>
      </c>
      <c r="C11" s="6">
        <v>128398</v>
      </c>
      <c r="D11" s="6">
        <f t="shared" si="0"/>
        <v>127219</v>
      </c>
      <c r="E11" s="28">
        <f t="shared" si="1"/>
        <v>50.230618464343138</v>
      </c>
      <c r="F11" s="28">
        <f t="shared" si="2"/>
        <v>49.769381535656862</v>
      </c>
      <c r="G11" s="28">
        <f t="shared" si="3"/>
        <v>6.6019634627836483</v>
      </c>
    </row>
    <row r="12" spans="1:7" x14ac:dyDescent="0.2">
      <c r="A12" s="4" t="s">
        <v>13</v>
      </c>
      <c r="B12" s="6">
        <v>267349</v>
      </c>
      <c r="C12" s="6">
        <v>134213</v>
      </c>
      <c r="D12" s="6">
        <f t="shared" si="0"/>
        <v>133136</v>
      </c>
      <c r="E12" s="28">
        <f t="shared" si="1"/>
        <v>50.201422111173031</v>
      </c>
      <c r="F12" s="28">
        <f t="shared" si="2"/>
        <v>49.798577888826962</v>
      </c>
      <c r="G12" s="28">
        <f t="shared" si="3"/>
        <v>6.9049723993777619</v>
      </c>
    </row>
    <row r="13" spans="1:7" x14ac:dyDescent="0.2">
      <c r="A13" s="4" t="s">
        <v>14</v>
      </c>
      <c r="B13" s="6">
        <v>260146</v>
      </c>
      <c r="C13" s="6">
        <v>130035</v>
      </c>
      <c r="D13" s="6">
        <f t="shared" si="0"/>
        <v>130111</v>
      </c>
      <c r="E13" s="28">
        <f t="shared" si="1"/>
        <v>49.985392817879195</v>
      </c>
      <c r="F13" s="28">
        <f t="shared" si="2"/>
        <v>50.014607182120805</v>
      </c>
      <c r="G13" s="28">
        <f t="shared" si="3"/>
        <v>6.7189364830559581</v>
      </c>
    </row>
    <row r="14" spans="1:7" x14ac:dyDescent="0.2">
      <c r="A14" s="4" t="s">
        <v>15</v>
      </c>
      <c r="B14" s="6">
        <v>260056</v>
      </c>
      <c r="C14" s="6">
        <v>127953</v>
      </c>
      <c r="D14" s="6">
        <f t="shared" si="0"/>
        <v>132103</v>
      </c>
      <c r="E14" s="28">
        <f t="shared" si="1"/>
        <v>49.202094933398961</v>
      </c>
      <c r="F14" s="28">
        <f t="shared" si="2"/>
        <v>50.797905066601032</v>
      </c>
      <c r="G14" s="28">
        <f t="shared" si="3"/>
        <v>6.7166120026354443</v>
      </c>
    </row>
    <row r="15" spans="1:7" x14ac:dyDescent="0.2">
      <c r="A15" s="4" t="s">
        <v>16</v>
      </c>
      <c r="B15" s="6">
        <v>279504</v>
      </c>
      <c r="C15" s="6">
        <v>134655</v>
      </c>
      <c r="D15" s="6">
        <f t="shared" si="0"/>
        <v>144849</v>
      </c>
      <c r="E15" s="28">
        <f t="shared" si="1"/>
        <v>48.176412502146661</v>
      </c>
      <c r="F15" s="28">
        <f t="shared" si="2"/>
        <v>51.823587497853339</v>
      </c>
      <c r="G15" s="28">
        <f t="shared" si="3"/>
        <v>7.2189063939482931</v>
      </c>
    </row>
    <row r="16" spans="1:7" x14ac:dyDescent="0.2">
      <c r="A16" s="4" t="s">
        <v>17</v>
      </c>
      <c r="B16" s="6">
        <v>288351</v>
      </c>
      <c r="C16" s="6">
        <v>136338</v>
      </c>
      <c r="D16" s="6">
        <f t="shared" si="0"/>
        <v>152013</v>
      </c>
      <c r="E16" s="28">
        <f t="shared" si="1"/>
        <v>47.281958446476693</v>
      </c>
      <c r="F16" s="28">
        <f t="shared" si="2"/>
        <v>52.718041553523307</v>
      </c>
      <c r="G16" s="28">
        <f t="shared" si="3"/>
        <v>7.447402819284819</v>
      </c>
    </row>
    <row r="17" spans="1:9" x14ac:dyDescent="0.2">
      <c r="A17" s="4" t="s">
        <v>18</v>
      </c>
      <c r="B17" s="6">
        <v>279106</v>
      </c>
      <c r="C17" s="6">
        <v>129728</v>
      </c>
      <c r="D17" s="6">
        <f t="shared" si="0"/>
        <v>149378</v>
      </c>
      <c r="E17" s="28">
        <f t="shared" si="1"/>
        <v>46.479832035140774</v>
      </c>
      <c r="F17" s="28">
        <f t="shared" si="2"/>
        <v>53.520167964859233</v>
      </c>
      <c r="G17" s="28">
        <f t="shared" si="3"/>
        <v>7.2086270249775746</v>
      </c>
    </row>
    <row r="18" spans="1:9" x14ac:dyDescent="0.2">
      <c r="A18" s="4" t="s">
        <v>19</v>
      </c>
      <c r="B18" s="6">
        <v>228612</v>
      </c>
      <c r="C18" s="6">
        <v>100506</v>
      </c>
      <c r="D18" s="6">
        <f t="shared" si="0"/>
        <v>128106</v>
      </c>
      <c r="E18" s="28">
        <f t="shared" si="1"/>
        <v>43.963571466064771</v>
      </c>
      <c r="F18" s="28">
        <f t="shared" si="2"/>
        <v>56.036428533935222</v>
      </c>
      <c r="G18" s="28">
        <f t="shared" si="3"/>
        <v>5.9044901988283067</v>
      </c>
    </row>
    <row r="19" spans="1:9" x14ac:dyDescent="0.2">
      <c r="A19" s="4" t="s">
        <v>20</v>
      </c>
      <c r="B19" s="6">
        <v>146855</v>
      </c>
      <c r="C19" s="6">
        <v>59065</v>
      </c>
      <c r="D19" s="6">
        <f t="shared" si="0"/>
        <v>87790</v>
      </c>
      <c r="E19" s="28">
        <f t="shared" si="1"/>
        <v>40.219944843553165</v>
      </c>
      <c r="F19" s="28">
        <f t="shared" si="2"/>
        <v>59.780055156446835</v>
      </c>
      <c r="G19" s="28">
        <f t="shared" si="3"/>
        <v>3.7929063572731572</v>
      </c>
    </row>
    <row r="20" spans="1:9" x14ac:dyDescent="0.2">
      <c r="A20" s="4" t="s">
        <v>21</v>
      </c>
      <c r="B20" s="6">
        <v>122719</v>
      </c>
      <c r="C20" s="6">
        <v>44672</v>
      </c>
      <c r="D20" s="6">
        <f t="shared" si="0"/>
        <v>78047</v>
      </c>
      <c r="E20" s="28">
        <f t="shared" si="1"/>
        <v>36.401861162493176</v>
      </c>
      <c r="F20" s="28">
        <f t="shared" si="2"/>
        <v>63.598138837506824</v>
      </c>
      <c r="G20" s="28">
        <f t="shared" si="3"/>
        <v>3.1695323636117574</v>
      </c>
    </row>
    <row r="21" spans="1:9" x14ac:dyDescent="0.2">
      <c r="A21" s="4" t="s">
        <v>22</v>
      </c>
      <c r="B21" s="6">
        <v>67249</v>
      </c>
      <c r="C21" s="6">
        <v>21206</v>
      </c>
      <c r="D21" s="6">
        <f t="shared" si="0"/>
        <v>46043</v>
      </c>
      <c r="E21" s="28">
        <f t="shared" si="1"/>
        <v>31.533554402295945</v>
      </c>
      <c r="F21" s="28">
        <f t="shared" si="2"/>
        <v>68.466445597704052</v>
      </c>
      <c r="G21" s="28">
        <f t="shared" si="3"/>
        <v>1.736877597768292</v>
      </c>
    </row>
    <row r="22" spans="1:9" x14ac:dyDescent="0.2">
      <c r="A22" s="4" t="s">
        <v>23</v>
      </c>
      <c r="B22" s="6">
        <v>21019</v>
      </c>
      <c r="C22" s="6">
        <v>5604</v>
      </c>
      <c r="D22" s="6">
        <f t="shared" si="0"/>
        <v>15415</v>
      </c>
      <c r="E22" s="28">
        <f t="shared" si="1"/>
        <v>26.661591893049145</v>
      </c>
      <c r="F22" s="28">
        <f t="shared" si="2"/>
        <v>73.338408106950865</v>
      </c>
      <c r="G22" s="28">
        <f t="shared" si="3"/>
        <v>0.54286948843093175</v>
      </c>
    </row>
    <row r="23" spans="1:9" x14ac:dyDescent="0.2">
      <c r="A23" s="4" t="s">
        <v>24</v>
      </c>
      <c r="B23" s="6">
        <v>3679</v>
      </c>
      <c r="C23" s="6">
        <v>737</v>
      </c>
      <c r="D23" s="6">
        <f t="shared" si="0"/>
        <v>2942</v>
      </c>
      <c r="E23" s="28">
        <f t="shared" si="1"/>
        <v>20.032617559119327</v>
      </c>
      <c r="F23" s="28">
        <f t="shared" si="2"/>
        <v>79.967382440880669</v>
      </c>
      <c r="G23" s="28">
        <f t="shared" si="3"/>
        <v>9.501959407856693E-2</v>
      </c>
    </row>
    <row r="24" spans="1:9" ht="21" customHeight="1" x14ac:dyDescent="0.2">
      <c r="A24" s="2" t="s">
        <v>2</v>
      </c>
      <c r="B24" s="27">
        <f>SUM(B4:B23)</f>
        <v>3871833</v>
      </c>
      <c r="C24" s="27">
        <f t="shared" ref="C24:D24" si="4">SUM(C4:C23)</f>
        <v>1865129</v>
      </c>
      <c r="D24" s="27">
        <f t="shared" si="4"/>
        <v>2006704</v>
      </c>
      <c r="E24" s="29">
        <f t="shared" si="1"/>
        <v>48.171731580365169</v>
      </c>
      <c r="F24" s="29">
        <f t="shared" si="2"/>
        <v>51.828268419634838</v>
      </c>
      <c r="G24" s="29">
        <f>SUM(G4:G23)</f>
        <v>100</v>
      </c>
    </row>
    <row r="26" spans="1:9" ht="27.75" customHeight="1" x14ac:dyDescent="0.2">
      <c r="A26" s="32" t="s">
        <v>25</v>
      </c>
      <c r="B26" s="32"/>
      <c r="C26" s="32"/>
      <c r="D26" s="32"/>
      <c r="E26" s="32"/>
      <c r="F26" s="32"/>
      <c r="G26" s="32"/>
      <c r="H26" s="32"/>
      <c r="I26" s="32"/>
    </row>
    <row r="29" spans="1:9" ht="24" x14ac:dyDescent="0.2">
      <c r="A29" s="7" t="s">
        <v>29</v>
      </c>
      <c r="B29" s="5">
        <f>COUNTA(A4:A23)</f>
        <v>20</v>
      </c>
    </row>
    <row r="30" spans="1:9" ht="24" x14ac:dyDescent="0.2">
      <c r="A30" s="8" t="s">
        <v>30</v>
      </c>
      <c r="B30" s="6">
        <f>MAX(B4:B23)</f>
        <v>288351</v>
      </c>
      <c r="C30" s="6">
        <f t="shared" ref="C30:D30" si="5">MAX(C4:C23)</f>
        <v>136338</v>
      </c>
      <c r="D30" s="6">
        <f t="shared" si="5"/>
        <v>152013</v>
      </c>
    </row>
    <row r="31" spans="1:9" ht="24" x14ac:dyDescent="0.2">
      <c r="A31" s="9" t="s">
        <v>31</v>
      </c>
      <c r="B31" s="6">
        <f>MIN(B4:B23)</f>
        <v>3679</v>
      </c>
      <c r="C31" s="6">
        <f t="shared" ref="C31:D31" si="6">MIN(C4:C23)</f>
        <v>737</v>
      </c>
      <c r="D31" s="6">
        <f t="shared" si="6"/>
        <v>2942</v>
      </c>
    </row>
  </sheetData>
  <mergeCells count="1">
    <mergeCell ref="A26:I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0FF77-8290-4A74-8899-94816B47FB3D}">
  <dimension ref="A1:P28"/>
  <sheetViews>
    <sheetView workbookViewId="0">
      <selection activeCell="P5" sqref="P5"/>
    </sheetView>
  </sheetViews>
  <sheetFormatPr defaultRowHeight="12" x14ac:dyDescent="0.2"/>
  <cols>
    <col min="1" max="1" width="2.7109375" customWidth="1"/>
    <col min="2" max="2" width="31.42578125" customWidth="1"/>
    <col min="15" max="16" width="12" customWidth="1"/>
  </cols>
  <sheetData>
    <row r="1" spans="1:16" s="12" customFormat="1" ht="15" customHeight="1" x14ac:dyDescent="0.2">
      <c r="A1" s="10" t="s">
        <v>74</v>
      </c>
      <c r="B1" s="11"/>
    </row>
    <row r="2" spans="1:16" s="12" customFormat="1" ht="15" customHeight="1" x14ac:dyDescent="0.2">
      <c r="A2" s="25" t="s">
        <v>89</v>
      </c>
      <c r="B2" s="11"/>
    </row>
    <row r="3" spans="1:16" s="15" customFormat="1" ht="15" customHeight="1" x14ac:dyDescent="0.2">
      <c r="A3" s="13"/>
      <c r="B3" s="14"/>
    </row>
    <row r="4" spans="1:16" s="18" customFormat="1" ht="50.1" customHeight="1" x14ac:dyDescent="0.2">
      <c r="A4" s="16"/>
      <c r="B4" s="16"/>
      <c r="C4" s="17" t="s">
        <v>75</v>
      </c>
      <c r="D4" s="17" t="s">
        <v>76</v>
      </c>
      <c r="E4" s="17" t="s">
        <v>77</v>
      </c>
      <c r="F4" s="17" t="s">
        <v>78</v>
      </c>
      <c r="G4" s="17" t="s">
        <v>79</v>
      </c>
      <c r="H4" s="17" t="s">
        <v>80</v>
      </c>
      <c r="I4" s="17" t="s">
        <v>81</v>
      </c>
      <c r="J4" s="17" t="s">
        <v>82</v>
      </c>
      <c r="K4" s="17" t="s">
        <v>83</v>
      </c>
      <c r="L4" s="17" t="s">
        <v>84</v>
      </c>
      <c r="M4" s="17" t="s">
        <v>85</v>
      </c>
      <c r="N4" s="17" t="s">
        <v>86</v>
      </c>
      <c r="O4" s="17" t="s">
        <v>87</v>
      </c>
      <c r="P4" s="17" t="s">
        <v>88</v>
      </c>
    </row>
    <row r="5" spans="1:16" s="22" customFormat="1" ht="15" customHeight="1" x14ac:dyDescent="0.2">
      <c r="A5" s="19" t="s">
        <v>2</v>
      </c>
      <c r="B5" s="20"/>
      <c r="C5" s="21">
        <v>1372502</v>
      </c>
      <c r="D5" s="21">
        <v>1366126</v>
      </c>
      <c r="E5" s="21">
        <v>1370991</v>
      </c>
      <c r="F5" s="21">
        <v>1380471</v>
      </c>
      <c r="G5" s="21">
        <v>1393781</v>
      </c>
      <c r="H5" s="21">
        <v>1410419</v>
      </c>
      <c r="I5" s="21">
        <v>1425117</v>
      </c>
      <c r="J5" s="21">
        <v>1422337</v>
      </c>
      <c r="K5" s="21">
        <v>1419298</v>
      </c>
      <c r="L5" s="21">
        <v>1427366</v>
      </c>
      <c r="M5" s="21">
        <v>1416521</v>
      </c>
      <c r="N5" s="21">
        <v>1421947</v>
      </c>
      <c r="O5" s="21">
        <f>AVERAGE(C5:N5)</f>
        <v>1402239.6666666667</v>
      </c>
      <c r="P5" s="21">
        <f>ROUND(O5,0)</f>
        <v>1402240</v>
      </c>
    </row>
    <row r="6" spans="1:16" s="22" customFormat="1" ht="15" customHeight="1" x14ac:dyDescent="0.2">
      <c r="A6" s="19" t="s">
        <v>32</v>
      </c>
      <c r="B6" s="30" t="s">
        <v>33</v>
      </c>
      <c r="C6" s="21">
        <v>26324</v>
      </c>
      <c r="D6" s="21">
        <v>25461</v>
      </c>
      <c r="E6" s="21">
        <v>25602</v>
      </c>
      <c r="F6" s="21">
        <v>25936</v>
      </c>
      <c r="G6" s="21">
        <v>25997</v>
      </c>
      <c r="H6" s="21">
        <v>26219</v>
      </c>
      <c r="I6" s="21">
        <v>26472</v>
      </c>
      <c r="J6" s="21">
        <v>26583</v>
      </c>
      <c r="K6" s="21">
        <v>26703</v>
      </c>
      <c r="L6" s="21">
        <v>26697</v>
      </c>
      <c r="M6" s="21">
        <v>26412</v>
      </c>
      <c r="N6" s="21">
        <v>26393</v>
      </c>
      <c r="O6" s="21">
        <f t="shared" ref="O6:O24" si="0">AVERAGE(C6:N6)</f>
        <v>26233.25</v>
      </c>
      <c r="P6" s="21">
        <f t="shared" ref="P6:P24" si="1">ROUND(O6,0)</f>
        <v>26233</v>
      </c>
    </row>
    <row r="7" spans="1:16" s="22" customFormat="1" ht="15" customHeight="1" x14ac:dyDescent="0.2">
      <c r="A7" s="23" t="s">
        <v>34</v>
      </c>
      <c r="B7" s="31" t="s">
        <v>35</v>
      </c>
      <c r="C7" s="21">
        <v>3753</v>
      </c>
      <c r="D7" s="21">
        <v>3708</v>
      </c>
      <c r="E7" s="21">
        <v>3767</v>
      </c>
      <c r="F7" s="21">
        <v>3774</v>
      </c>
      <c r="G7" s="21">
        <v>3748</v>
      </c>
      <c r="H7" s="21">
        <v>3762</v>
      </c>
      <c r="I7" s="21">
        <v>3790</v>
      </c>
      <c r="J7" s="21">
        <v>3774</v>
      </c>
      <c r="K7" s="21">
        <v>3747</v>
      </c>
      <c r="L7" s="21">
        <v>3785</v>
      </c>
      <c r="M7" s="21">
        <v>3776</v>
      </c>
      <c r="N7" s="21">
        <v>3771</v>
      </c>
      <c r="O7" s="21">
        <f t="shared" si="0"/>
        <v>3762.9166666666665</v>
      </c>
      <c r="P7" s="21">
        <f t="shared" si="1"/>
        <v>3763</v>
      </c>
    </row>
    <row r="8" spans="1:16" s="22" customFormat="1" ht="15" customHeight="1" x14ac:dyDescent="0.2">
      <c r="A8" s="23" t="s">
        <v>36</v>
      </c>
      <c r="B8" s="31" t="s">
        <v>37</v>
      </c>
      <c r="C8" s="21">
        <v>231664</v>
      </c>
      <c r="D8" s="21">
        <v>232071</v>
      </c>
      <c r="E8" s="21">
        <v>233428</v>
      </c>
      <c r="F8" s="21">
        <v>234230</v>
      </c>
      <c r="G8" s="21">
        <v>234525</v>
      </c>
      <c r="H8" s="21">
        <v>232587</v>
      </c>
      <c r="I8" s="21">
        <v>233437</v>
      </c>
      <c r="J8" s="21">
        <v>233285</v>
      </c>
      <c r="K8" s="21">
        <v>233060</v>
      </c>
      <c r="L8" s="21">
        <v>234013</v>
      </c>
      <c r="M8" s="21">
        <v>233932</v>
      </c>
      <c r="N8" s="21">
        <v>235804</v>
      </c>
      <c r="O8" s="21">
        <f t="shared" si="0"/>
        <v>233503</v>
      </c>
      <c r="P8" s="21">
        <f t="shared" si="1"/>
        <v>233503</v>
      </c>
    </row>
    <row r="9" spans="1:16" s="22" customFormat="1" ht="25.5" customHeight="1" x14ac:dyDescent="0.2">
      <c r="A9" s="23" t="s">
        <v>38</v>
      </c>
      <c r="B9" s="26" t="s">
        <v>90</v>
      </c>
      <c r="C9" s="21">
        <v>14588</v>
      </c>
      <c r="D9" s="21">
        <v>14555</v>
      </c>
      <c r="E9" s="21">
        <v>14550</v>
      </c>
      <c r="F9" s="21">
        <v>14571</v>
      </c>
      <c r="G9" s="21">
        <v>14581</v>
      </c>
      <c r="H9" s="21">
        <v>14579</v>
      </c>
      <c r="I9" s="21">
        <v>14576</v>
      </c>
      <c r="J9" s="21">
        <v>14525</v>
      </c>
      <c r="K9" s="21">
        <v>14502</v>
      </c>
      <c r="L9" s="21">
        <v>14593</v>
      </c>
      <c r="M9" s="21">
        <v>14636</v>
      </c>
      <c r="N9" s="21">
        <v>14631</v>
      </c>
      <c r="O9" s="21">
        <f t="shared" si="0"/>
        <v>14573.916666666666</v>
      </c>
      <c r="P9" s="21">
        <f t="shared" si="1"/>
        <v>14574</v>
      </c>
    </row>
    <row r="10" spans="1:16" s="22" customFormat="1" ht="36.6" customHeight="1" x14ac:dyDescent="0.2">
      <c r="A10" s="23" t="s">
        <v>39</v>
      </c>
      <c r="B10" s="26" t="s">
        <v>40</v>
      </c>
      <c r="C10" s="21">
        <v>25980</v>
      </c>
      <c r="D10" s="21">
        <v>25866</v>
      </c>
      <c r="E10" s="21">
        <v>25849</v>
      </c>
      <c r="F10" s="21">
        <v>25965</v>
      </c>
      <c r="G10" s="21">
        <v>26038</v>
      </c>
      <c r="H10" s="21">
        <v>26232</v>
      </c>
      <c r="I10" s="21">
        <v>26432</v>
      </c>
      <c r="J10" s="21">
        <v>26542</v>
      </c>
      <c r="K10" s="21">
        <v>26440</v>
      </c>
      <c r="L10" s="21">
        <v>26426</v>
      </c>
      <c r="M10" s="21">
        <v>26243</v>
      </c>
      <c r="N10" s="21">
        <v>26106</v>
      </c>
      <c r="O10" s="21">
        <f t="shared" si="0"/>
        <v>26176.583333333332</v>
      </c>
      <c r="P10" s="21">
        <f t="shared" si="1"/>
        <v>26177</v>
      </c>
    </row>
    <row r="11" spans="1:16" s="22" customFormat="1" ht="15" customHeight="1" x14ac:dyDescent="0.2">
      <c r="A11" s="23" t="s">
        <v>41</v>
      </c>
      <c r="B11" s="26" t="s">
        <v>42</v>
      </c>
      <c r="C11" s="21">
        <v>108507</v>
      </c>
      <c r="D11" s="21">
        <v>108431</v>
      </c>
      <c r="E11" s="21">
        <v>109992</v>
      </c>
      <c r="F11" s="21">
        <v>111260</v>
      </c>
      <c r="G11" s="21">
        <v>111849</v>
      </c>
      <c r="H11" s="21">
        <v>112102</v>
      </c>
      <c r="I11" s="21">
        <v>111347</v>
      </c>
      <c r="J11" s="21">
        <v>110554</v>
      </c>
      <c r="K11" s="21">
        <v>110380</v>
      </c>
      <c r="L11" s="21">
        <v>111059</v>
      </c>
      <c r="M11" s="21">
        <v>111845</v>
      </c>
      <c r="N11" s="21">
        <v>113930</v>
      </c>
      <c r="O11" s="21">
        <f t="shared" si="0"/>
        <v>110938</v>
      </c>
      <c r="P11" s="21">
        <f t="shared" si="1"/>
        <v>110938</v>
      </c>
    </row>
    <row r="12" spans="1:16" s="22" customFormat="1" ht="25.5" customHeight="1" x14ac:dyDescent="0.2">
      <c r="A12" s="23" t="s">
        <v>43</v>
      </c>
      <c r="B12" s="26" t="s">
        <v>44</v>
      </c>
      <c r="C12" s="21">
        <v>210102</v>
      </c>
      <c r="D12" s="21">
        <v>209890</v>
      </c>
      <c r="E12" s="21">
        <v>210123</v>
      </c>
      <c r="F12" s="21">
        <v>211047</v>
      </c>
      <c r="G12" s="21">
        <v>212053</v>
      </c>
      <c r="H12" s="21">
        <v>213653</v>
      </c>
      <c r="I12" s="21">
        <v>214939</v>
      </c>
      <c r="J12" s="21">
        <v>215362</v>
      </c>
      <c r="K12" s="21">
        <v>214933</v>
      </c>
      <c r="L12" s="21">
        <v>214669</v>
      </c>
      <c r="M12" s="21">
        <v>214011</v>
      </c>
      <c r="N12" s="21">
        <v>216428</v>
      </c>
      <c r="O12" s="21">
        <f t="shared" si="0"/>
        <v>213100.83333333334</v>
      </c>
      <c r="P12" s="21">
        <f t="shared" si="1"/>
        <v>213101</v>
      </c>
    </row>
    <row r="13" spans="1:16" s="22" customFormat="1" ht="15" customHeight="1" x14ac:dyDescent="0.2">
      <c r="A13" s="23" t="s">
        <v>45</v>
      </c>
      <c r="B13" s="26" t="s">
        <v>46</v>
      </c>
      <c r="C13" s="21">
        <v>74652</v>
      </c>
      <c r="D13" s="21">
        <v>74507</v>
      </c>
      <c r="E13" s="21">
        <v>74725</v>
      </c>
      <c r="F13" s="21">
        <v>75274</v>
      </c>
      <c r="G13" s="21">
        <v>75716</v>
      </c>
      <c r="H13" s="21">
        <v>76926</v>
      </c>
      <c r="I13" s="21">
        <v>77915</v>
      </c>
      <c r="J13" s="21">
        <v>78656</v>
      </c>
      <c r="K13" s="21">
        <v>78639</v>
      </c>
      <c r="L13" s="21">
        <v>78844</v>
      </c>
      <c r="M13" s="21">
        <v>77927</v>
      </c>
      <c r="N13" s="21">
        <v>77609</v>
      </c>
      <c r="O13" s="21">
        <f t="shared" si="0"/>
        <v>76782.5</v>
      </c>
      <c r="P13" s="21">
        <f t="shared" si="1"/>
        <v>76783</v>
      </c>
    </row>
    <row r="14" spans="1:16" s="22" customFormat="1" ht="25.5" customHeight="1" x14ac:dyDescent="0.2">
      <c r="A14" s="23" t="s">
        <v>47</v>
      </c>
      <c r="B14" s="26" t="s">
        <v>48</v>
      </c>
      <c r="C14" s="21">
        <v>71532</v>
      </c>
      <c r="D14" s="21">
        <v>69169</v>
      </c>
      <c r="E14" s="21">
        <v>68723</v>
      </c>
      <c r="F14" s="21">
        <v>72396</v>
      </c>
      <c r="G14" s="21">
        <v>81757</v>
      </c>
      <c r="H14" s="21">
        <v>90918</v>
      </c>
      <c r="I14" s="21">
        <v>99564</v>
      </c>
      <c r="J14" s="21">
        <v>103628</v>
      </c>
      <c r="K14" s="21">
        <v>102883</v>
      </c>
      <c r="L14" s="21">
        <v>99207</v>
      </c>
      <c r="M14" s="21">
        <v>89459</v>
      </c>
      <c r="N14" s="21">
        <v>88592</v>
      </c>
      <c r="O14" s="21">
        <f t="shared" si="0"/>
        <v>86485.666666666672</v>
      </c>
      <c r="P14" s="21">
        <f t="shared" si="1"/>
        <v>86486</v>
      </c>
    </row>
    <row r="15" spans="1:16" s="22" customFormat="1" ht="15" customHeight="1" x14ac:dyDescent="0.2">
      <c r="A15" s="23" t="s">
        <v>49</v>
      </c>
      <c r="B15" s="26" t="s">
        <v>50</v>
      </c>
      <c r="C15" s="21">
        <v>50216</v>
      </c>
      <c r="D15" s="21">
        <v>50372</v>
      </c>
      <c r="E15" s="21">
        <v>50827</v>
      </c>
      <c r="F15" s="21">
        <v>51247</v>
      </c>
      <c r="G15" s="21">
        <v>51611</v>
      </c>
      <c r="H15" s="21">
        <v>54660</v>
      </c>
      <c r="I15" s="21">
        <v>55004</v>
      </c>
      <c r="J15" s="21">
        <v>55370</v>
      </c>
      <c r="K15" s="21">
        <v>55542</v>
      </c>
      <c r="L15" s="21">
        <v>56292</v>
      </c>
      <c r="M15" s="21">
        <v>56774</v>
      </c>
      <c r="N15" s="21">
        <v>57655</v>
      </c>
      <c r="O15" s="21">
        <f t="shared" si="0"/>
        <v>53797.5</v>
      </c>
      <c r="P15" s="21">
        <f t="shared" si="1"/>
        <v>53798</v>
      </c>
    </row>
    <row r="16" spans="1:16" s="22" customFormat="1" ht="22.9" x14ac:dyDescent="0.2">
      <c r="A16" s="23" t="s">
        <v>51</v>
      </c>
      <c r="B16" s="26" t="s">
        <v>52</v>
      </c>
      <c r="C16" s="21">
        <v>37183</v>
      </c>
      <c r="D16" s="21">
        <v>36957</v>
      </c>
      <c r="E16" s="21">
        <v>36968</v>
      </c>
      <c r="F16" s="21">
        <v>37180</v>
      </c>
      <c r="G16" s="21">
        <v>37063</v>
      </c>
      <c r="H16" s="21">
        <v>37060</v>
      </c>
      <c r="I16" s="21">
        <v>37111</v>
      </c>
      <c r="J16" s="21">
        <v>36972</v>
      </c>
      <c r="K16" s="21">
        <v>36905</v>
      </c>
      <c r="L16" s="21">
        <v>36817</v>
      </c>
      <c r="M16" s="21">
        <v>36904</v>
      </c>
      <c r="N16" s="21">
        <v>37448</v>
      </c>
      <c r="O16" s="21">
        <f t="shared" si="0"/>
        <v>37047.333333333336</v>
      </c>
      <c r="P16" s="21">
        <f t="shared" si="1"/>
        <v>37047</v>
      </c>
    </row>
    <row r="17" spans="1:16" s="22" customFormat="1" ht="15" customHeight="1" x14ac:dyDescent="0.2">
      <c r="A17" s="23" t="s">
        <v>53</v>
      </c>
      <c r="B17" s="26" t="s">
        <v>54</v>
      </c>
      <c r="C17" s="21">
        <v>8991</v>
      </c>
      <c r="D17" s="21">
        <v>8854</v>
      </c>
      <c r="E17" s="21">
        <v>8960</v>
      </c>
      <c r="F17" s="21">
        <v>9117</v>
      </c>
      <c r="G17" s="21">
        <v>9265</v>
      </c>
      <c r="H17" s="21">
        <v>9418</v>
      </c>
      <c r="I17" s="21">
        <v>9658</v>
      </c>
      <c r="J17" s="21">
        <v>9719</v>
      </c>
      <c r="K17" s="21">
        <v>9699</v>
      </c>
      <c r="L17" s="21">
        <v>9700</v>
      </c>
      <c r="M17" s="21">
        <v>9608</v>
      </c>
      <c r="N17" s="21">
        <v>9535</v>
      </c>
      <c r="O17" s="21">
        <f t="shared" si="0"/>
        <v>9377</v>
      </c>
      <c r="P17" s="21">
        <f t="shared" si="1"/>
        <v>9377</v>
      </c>
    </row>
    <row r="18" spans="1:16" s="22" customFormat="1" ht="25.5" customHeight="1" x14ac:dyDescent="0.2">
      <c r="A18" s="23" t="s">
        <v>55</v>
      </c>
      <c r="B18" s="26" t="s">
        <v>56</v>
      </c>
      <c r="C18" s="21">
        <v>68394</v>
      </c>
      <c r="D18" s="21">
        <v>67662</v>
      </c>
      <c r="E18" s="21">
        <v>67910</v>
      </c>
      <c r="F18" s="21">
        <v>68854</v>
      </c>
      <c r="G18" s="21">
        <v>69341</v>
      </c>
      <c r="H18" s="21">
        <v>69614</v>
      </c>
      <c r="I18" s="21">
        <v>69891</v>
      </c>
      <c r="J18" s="21">
        <v>70139</v>
      </c>
      <c r="K18" s="21">
        <v>70127</v>
      </c>
      <c r="L18" s="21">
        <v>70414</v>
      </c>
      <c r="M18" s="21">
        <v>70880</v>
      </c>
      <c r="N18" s="21">
        <v>70687</v>
      </c>
      <c r="O18" s="21">
        <f t="shared" si="0"/>
        <v>69492.75</v>
      </c>
      <c r="P18" s="21">
        <f t="shared" si="1"/>
        <v>69493</v>
      </c>
    </row>
    <row r="19" spans="1:16" s="22" customFormat="1" ht="25.5" customHeight="1" x14ac:dyDescent="0.2">
      <c r="A19" s="23" t="s">
        <v>57</v>
      </c>
      <c r="B19" s="26" t="s">
        <v>58</v>
      </c>
      <c r="C19" s="21">
        <v>52041</v>
      </c>
      <c r="D19" s="21">
        <v>51981</v>
      </c>
      <c r="E19" s="21">
        <v>52419</v>
      </c>
      <c r="F19" s="21">
        <v>53509</v>
      </c>
      <c r="G19" s="21">
        <v>54569</v>
      </c>
      <c r="H19" s="21">
        <v>56473</v>
      </c>
      <c r="I19" s="21">
        <v>58283</v>
      </c>
      <c r="J19" s="21">
        <v>58918</v>
      </c>
      <c r="K19" s="21">
        <v>59088</v>
      </c>
      <c r="L19" s="21">
        <v>58176</v>
      </c>
      <c r="M19" s="21">
        <v>56499</v>
      </c>
      <c r="N19" s="21">
        <v>56097</v>
      </c>
      <c r="O19" s="21">
        <f t="shared" si="0"/>
        <v>55671.083333333336</v>
      </c>
      <c r="P19" s="21">
        <f t="shared" si="1"/>
        <v>55671</v>
      </c>
    </row>
    <row r="20" spans="1:16" s="22" customFormat="1" ht="25.5" customHeight="1" x14ac:dyDescent="0.2">
      <c r="A20" s="23" t="s">
        <v>59</v>
      </c>
      <c r="B20" s="26" t="s">
        <v>60</v>
      </c>
      <c r="C20" s="21">
        <v>111191</v>
      </c>
      <c r="D20" s="21">
        <v>109535</v>
      </c>
      <c r="E20" s="21">
        <v>109940</v>
      </c>
      <c r="F20" s="21">
        <v>108617</v>
      </c>
      <c r="G20" s="21">
        <v>108101</v>
      </c>
      <c r="H20" s="21">
        <v>108141</v>
      </c>
      <c r="I20" s="21">
        <v>108671</v>
      </c>
      <c r="J20" s="21">
        <v>108286</v>
      </c>
      <c r="K20" s="21">
        <v>107964</v>
      </c>
      <c r="L20" s="21">
        <v>108172</v>
      </c>
      <c r="M20" s="21">
        <v>108643</v>
      </c>
      <c r="N20" s="21">
        <v>109161</v>
      </c>
      <c r="O20" s="21">
        <f t="shared" si="0"/>
        <v>108868.5</v>
      </c>
      <c r="P20" s="21">
        <f t="shared" si="1"/>
        <v>108869</v>
      </c>
    </row>
    <row r="21" spans="1:16" s="22" customFormat="1" ht="15" customHeight="1" x14ac:dyDescent="0.2">
      <c r="A21" s="23" t="s">
        <v>61</v>
      </c>
      <c r="B21" s="26" t="s">
        <v>62</v>
      </c>
      <c r="C21" s="21">
        <v>123459</v>
      </c>
      <c r="D21" s="21">
        <v>124018</v>
      </c>
      <c r="E21" s="21">
        <v>124118</v>
      </c>
      <c r="F21" s="21">
        <v>124464</v>
      </c>
      <c r="G21" s="21">
        <v>124408</v>
      </c>
      <c r="H21" s="21">
        <v>124456</v>
      </c>
      <c r="I21" s="21">
        <v>123608</v>
      </c>
      <c r="J21" s="21">
        <v>115969</v>
      </c>
      <c r="K21" s="21">
        <v>115033</v>
      </c>
      <c r="L21" s="21">
        <v>124085</v>
      </c>
      <c r="M21" s="21">
        <v>124840</v>
      </c>
      <c r="N21" s="21">
        <v>124661</v>
      </c>
      <c r="O21" s="21">
        <f t="shared" si="0"/>
        <v>122759.91666666667</v>
      </c>
      <c r="P21" s="21">
        <f t="shared" si="1"/>
        <v>122760</v>
      </c>
    </row>
    <row r="22" spans="1:16" s="22" customFormat="1" ht="15" customHeight="1" x14ac:dyDescent="0.2">
      <c r="A22" s="23" t="s">
        <v>63</v>
      </c>
      <c r="B22" s="26" t="s">
        <v>64</v>
      </c>
      <c r="C22" s="21">
        <v>106303</v>
      </c>
      <c r="D22" s="21">
        <v>106162</v>
      </c>
      <c r="E22" s="21">
        <v>106169</v>
      </c>
      <c r="F22" s="21">
        <v>106107</v>
      </c>
      <c r="G22" s="21">
        <v>105857</v>
      </c>
      <c r="H22" s="21">
        <v>105758</v>
      </c>
      <c r="I22" s="21">
        <v>105344</v>
      </c>
      <c r="J22" s="21">
        <v>104886</v>
      </c>
      <c r="K22" s="21">
        <v>104791</v>
      </c>
      <c r="L22" s="21">
        <v>105541</v>
      </c>
      <c r="M22" s="21">
        <v>105808</v>
      </c>
      <c r="N22" s="21">
        <v>105347</v>
      </c>
      <c r="O22" s="21">
        <f t="shared" si="0"/>
        <v>105672.75</v>
      </c>
      <c r="P22" s="21">
        <f t="shared" si="1"/>
        <v>105673</v>
      </c>
    </row>
    <row r="23" spans="1:16" s="22" customFormat="1" ht="15" customHeight="1" x14ac:dyDescent="0.2">
      <c r="A23" s="23" t="s">
        <v>65</v>
      </c>
      <c r="B23" s="26" t="s">
        <v>66</v>
      </c>
      <c r="C23" s="21">
        <v>26633</v>
      </c>
      <c r="D23" s="21">
        <v>26423</v>
      </c>
      <c r="E23" s="21">
        <v>26444</v>
      </c>
      <c r="F23" s="21">
        <v>26571</v>
      </c>
      <c r="G23" s="21">
        <v>26973</v>
      </c>
      <c r="H23" s="21">
        <v>27367</v>
      </c>
      <c r="I23" s="21">
        <v>27879</v>
      </c>
      <c r="J23" s="21">
        <v>27962</v>
      </c>
      <c r="K23" s="21">
        <v>27893</v>
      </c>
      <c r="L23" s="21">
        <v>27824</v>
      </c>
      <c r="M23" s="21">
        <v>27583</v>
      </c>
      <c r="N23" s="21">
        <v>27508</v>
      </c>
      <c r="O23" s="21">
        <f t="shared" si="0"/>
        <v>27255</v>
      </c>
      <c r="P23" s="21">
        <f t="shared" si="1"/>
        <v>27255</v>
      </c>
    </row>
    <row r="24" spans="1:16" s="22" customFormat="1" ht="15" customHeight="1" x14ac:dyDescent="0.2">
      <c r="A24" s="23" t="s">
        <v>67</v>
      </c>
      <c r="B24" s="26" t="s">
        <v>68</v>
      </c>
      <c r="C24" s="21">
        <v>20989</v>
      </c>
      <c r="D24" s="21">
        <v>20504</v>
      </c>
      <c r="E24" s="21">
        <v>20477</v>
      </c>
      <c r="F24" s="21">
        <v>20352</v>
      </c>
      <c r="G24" s="21">
        <v>20329</v>
      </c>
      <c r="H24" s="21">
        <v>20494</v>
      </c>
      <c r="I24" s="21">
        <v>21196</v>
      </c>
      <c r="J24" s="21">
        <v>21207</v>
      </c>
      <c r="K24" s="21">
        <v>20969</v>
      </c>
      <c r="L24" s="21">
        <v>21052</v>
      </c>
      <c r="M24" s="21">
        <v>20741</v>
      </c>
      <c r="N24" s="21">
        <v>20584</v>
      </c>
      <c r="O24" s="21">
        <f t="shared" si="0"/>
        <v>20741.166666666668</v>
      </c>
      <c r="P24" s="21">
        <f t="shared" si="1"/>
        <v>20741</v>
      </c>
    </row>
    <row r="25" spans="1:16" s="22" customFormat="1" ht="48.6" customHeight="1" x14ac:dyDescent="0.2">
      <c r="A25" s="23" t="s">
        <v>69</v>
      </c>
      <c r="B25" s="26" t="s">
        <v>70</v>
      </c>
      <c r="C25" s="21" t="s">
        <v>71</v>
      </c>
      <c r="D25" s="21" t="s">
        <v>71</v>
      </c>
      <c r="E25" s="21" t="s">
        <v>71</v>
      </c>
      <c r="F25" s="21" t="s">
        <v>71</v>
      </c>
      <c r="G25" s="21" t="s">
        <v>71</v>
      </c>
      <c r="H25" s="21" t="s">
        <v>71</v>
      </c>
      <c r="I25" s="21" t="s">
        <v>71</v>
      </c>
      <c r="J25" s="21" t="s">
        <v>71</v>
      </c>
      <c r="K25" s="21" t="s">
        <v>71</v>
      </c>
      <c r="L25" s="21" t="s">
        <v>71</v>
      </c>
      <c r="M25" s="21" t="s">
        <v>71</v>
      </c>
      <c r="N25" s="21" t="s">
        <v>71</v>
      </c>
      <c r="O25" s="21" t="s">
        <v>71</v>
      </c>
      <c r="P25" s="21" t="s">
        <v>71</v>
      </c>
    </row>
    <row r="26" spans="1:16" s="22" customFormat="1" ht="25.5" customHeight="1" x14ac:dyDescent="0.2">
      <c r="A26" s="23" t="s">
        <v>72</v>
      </c>
      <c r="B26" s="26" t="s">
        <v>73</v>
      </c>
      <c r="C26" s="24" t="s">
        <v>71</v>
      </c>
      <c r="D26" s="24" t="s">
        <v>71</v>
      </c>
      <c r="E26" s="24" t="s">
        <v>71</v>
      </c>
      <c r="F26" s="24" t="s">
        <v>71</v>
      </c>
      <c r="G26" s="24" t="s">
        <v>71</v>
      </c>
      <c r="H26" s="24" t="s">
        <v>71</v>
      </c>
      <c r="I26" s="24" t="s">
        <v>71</v>
      </c>
      <c r="J26" s="24" t="s">
        <v>71</v>
      </c>
      <c r="K26" s="24" t="s">
        <v>71</v>
      </c>
      <c r="L26" s="24" t="s">
        <v>71</v>
      </c>
      <c r="M26" s="24" t="s">
        <v>71</v>
      </c>
      <c r="N26" s="24" t="s">
        <v>71</v>
      </c>
      <c r="O26" s="24" t="s">
        <v>71</v>
      </c>
      <c r="P26" s="24" t="s">
        <v>71</v>
      </c>
    </row>
    <row r="27" spans="1:16" s="22" customFormat="1" ht="15" customHeight="1" x14ac:dyDescent="0.2"/>
    <row r="28" spans="1:16" s="22" customFormat="1" ht="15" customHeight="1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Stanovništvo</vt:lpstr>
      <vt:lpstr>Zaposlenost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dcterms:created xsi:type="dcterms:W3CDTF">2023-11-25T14:42:51Z</dcterms:created>
  <dcterms:modified xsi:type="dcterms:W3CDTF">2024-01-31T12:44:57Z</dcterms:modified>
</cp:coreProperties>
</file>