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serka Bulić\Documents\Dorada R202\R202 nakon prvog održavanja konacno 31.1.24\R202_datoteke\R202_rjesenja\"/>
    </mc:Choice>
  </mc:AlternateContent>
  <xr:revisionPtr revIDLastSave="0" documentId="13_ncr:1_{ED2E54F3-F3B5-4FD9-8B11-507A0CD192BB}" xr6:coauthVersionLast="47" xr6:coauthVersionMax="47" xr10:uidLastSave="{00000000-0000-0000-0000-000000000000}"/>
  <bookViews>
    <workbookView xWindow="-120" yWindow="-120" windowWidth="19440" windowHeight="11640" xr2:uid="{46515F71-24CE-427E-BAE7-24CF35193025}"/>
  </bookViews>
  <sheets>
    <sheet name="Proračuni" sheetId="2" r:id="rId1"/>
    <sheet name="Grafički prikaz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2" l="1"/>
  <c r="F15" i="2"/>
  <c r="E15" i="2"/>
  <c r="D15" i="2"/>
  <c r="C15" i="2"/>
  <c r="B15" i="2"/>
  <c r="L14" i="2"/>
  <c r="K14" i="2"/>
  <c r="I14" i="2"/>
  <c r="H14" i="2"/>
  <c r="G14" i="2"/>
  <c r="L13" i="2"/>
  <c r="K13" i="2"/>
  <c r="I13" i="2"/>
  <c r="H13" i="2"/>
  <c r="G13" i="2"/>
  <c r="L12" i="2"/>
  <c r="K12" i="2"/>
  <c r="I12" i="2"/>
  <c r="H12" i="2"/>
  <c r="G12" i="2"/>
  <c r="L11" i="2"/>
  <c r="K11" i="2"/>
  <c r="I11" i="2"/>
  <c r="H11" i="2"/>
  <c r="G11" i="2"/>
  <c r="L10" i="2"/>
  <c r="K10" i="2"/>
  <c r="I10" i="2"/>
  <c r="H10" i="2"/>
  <c r="G10" i="2"/>
  <c r="L9" i="2"/>
  <c r="K9" i="2"/>
  <c r="I9" i="2"/>
  <c r="H9" i="2"/>
  <c r="G9" i="2"/>
  <c r="L8" i="2"/>
  <c r="K8" i="2"/>
  <c r="I8" i="2"/>
  <c r="H8" i="2"/>
  <c r="G8" i="2"/>
  <c r="L7" i="2"/>
  <c r="K7" i="2"/>
  <c r="I7" i="2"/>
  <c r="H7" i="2"/>
  <c r="G7" i="2"/>
  <c r="L6" i="2"/>
  <c r="K6" i="2"/>
  <c r="I6" i="2"/>
  <c r="H6" i="2"/>
  <c r="G6" i="2"/>
  <c r="L5" i="2"/>
  <c r="K5" i="2"/>
  <c r="I5" i="2"/>
  <c r="H5" i="2"/>
  <c r="G5" i="2"/>
  <c r="L4" i="2"/>
  <c r="K4" i="2"/>
  <c r="I4" i="2"/>
  <c r="H4" i="2"/>
  <c r="G4" i="2"/>
  <c r="M4" i="2" l="1"/>
  <c r="M5" i="2"/>
  <c r="M6" i="2"/>
  <c r="M7" i="2"/>
  <c r="M8" i="2"/>
  <c r="M9" i="2"/>
  <c r="M10" i="2"/>
  <c r="M11" i="2"/>
  <c r="M12" i="2"/>
  <c r="M13" i="2"/>
  <c r="M14" i="2"/>
  <c r="L15" i="2"/>
  <c r="K15" i="2"/>
  <c r="I15" i="2"/>
  <c r="H15" i="2"/>
  <c r="G15" i="2"/>
  <c r="M15" i="2" l="1"/>
  <c r="J4" i="2"/>
  <c r="J5" i="2"/>
  <c r="J6" i="2"/>
  <c r="J7" i="2"/>
  <c r="J8" i="2"/>
  <c r="J9" i="2"/>
  <c r="J10" i="2"/>
  <c r="J11" i="2"/>
  <c r="J12" i="2"/>
  <c r="J13" i="2"/>
  <c r="J14" i="2"/>
  <c r="J15" i="2" l="1"/>
</calcChain>
</file>

<file path=xl/sharedStrings.xml><?xml version="1.0" encoding="utf-8"?>
<sst xmlns="http://schemas.openxmlformats.org/spreadsheetml/2006/main" count="44" uniqueCount="39">
  <si>
    <t>2013.</t>
  </si>
  <si>
    <t>2014.</t>
  </si>
  <si>
    <t>2015.</t>
  </si>
  <si>
    <t>2016.</t>
  </si>
  <si>
    <t>2017.</t>
  </si>
  <si>
    <t>2018.</t>
  </si>
  <si>
    <t>2019.</t>
  </si>
  <si>
    <t>2020.</t>
  </si>
  <si>
    <t>2021.</t>
  </si>
  <si>
    <t>2022.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</si>
  <si>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Statistika u nizu, raspoloživo na URL: https://podaci.dzs.hr/hr/statistika-u-nizu/, Kultura - pregled po županijama, Tab. 8.3.4. i Tab. 8.3.5., pristupano 11.11.2023.</t>
    </r>
  </si>
  <si>
    <t>Televizijski i radiopretplatnici od 2013. do 2022. godine</t>
  </si>
  <si>
    <t>Godina</t>
  </si>
  <si>
    <t>Televizijski</t>
  </si>
  <si>
    <t>Radio</t>
  </si>
  <si>
    <t>Prosječan broj nezaposlenih osoba prema radnom stažu od 2018. do 2022. godine</t>
  </si>
  <si>
    <t>Radni staž</t>
  </si>
  <si>
    <t>Razlika
2022.-2018.</t>
  </si>
  <si>
    <r>
      <t>Indeks</t>
    </r>
    <r>
      <rPr>
        <vertAlign val="superscript"/>
        <sz val="9"/>
        <rFont val="Arial"/>
        <family val="2"/>
        <charset val="238"/>
      </rPr>
      <t>1)</t>
    </r>
    <r>
      <rPr>
        <sz val="9"/>
        <rFont val="Arial"/>
        <family val="2"/>
      </rPr>
      <t xml:space="preserve">
2022./2018.</t>
    </r>
  </si>
  <si>
    <t>Prosjek
2018.-2022.</t>
  </si>
  <si>
    <t>Udio prema radnom stažu kod prosjeka, %</t>
  </si>
  <si>
    <t>Minimalna vrijednost
od 2018. do 2022.</t>
  </si>
  <si>
    <t>Maksimalna vrijednost
od 2018. do 2022.</t>
  </si>
  <si>
    <t>Zaokružena prosječna vrijednost
 2018.-2022.</t>
  </si>
  <si>
    <t>Bez staža</t>
  </si>
  <si>
    <t>Do 1 god.</t>
  </si>
  <si>
    <t>1 - 2</t>
  </si>
  <si>
    <t>2 - 3</t>
  </si>
  <si>
    <t>3 - 5</t>
  </si>
  <si>
    <t>5 - 10</t>
  </si>
  <si>
    <t>10 - 20</t>
  </si>
  <si>
    <t>20 - 30</t>
  </si>
  <si>
    <t>30 - 35</t>
  </si>
  <si>
    <t>35 - 40</t>
  </si>
  <si>
    <t>Preko 40</t>
  </si>
  <si>
    <t>Ukupno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</si>
  <si>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26.11.2023.</t>
    </r>
  </si>
  <si>
    <t>Broj skupina radnog staža:</t>
  </si>
  <si>
    <r>
      <rPr>
        <vertAlign val="superscript"/>
        <sz val="9"/>
        <color theme="1"/>
        <rFont val="Arial"/>
        <family val="2"/>
        <charset val="238"/>
      </rPr>
      <t>1)</t>
    </r>
    <r>
      <rPr>
        <sz val="9"/>
        <color theme="1"/>
        <rFont val="Arial"/>
        <family val="2"/>
        <charset val="238"/>
      </rPr>
      <t xml:space="preserve"> Indeks je vrsta relativnoga broja koji pokazuje odnose između pojedinih stanja jedne ili skupine pojava. Izračunava se po formuli: vrijednost / bazna vrijednost *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</si>
</sst>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9"/>
      <color theme="1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  <charset val="238"/>
    </font>
    <font>
      <vertAlign val="superscript"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3" fontId="0" fillId="0" borderId="3" xfId="0" applyNumberFormat="1" applyBorder="1" applyAlignment="1">
      <alignment vertical="center"/>
    </xf>
    <xf numFmtId="0" fontId="0" fillId="0" borderId="4" xfId="0" applyBorder="1" applyAlignment="1">
      <alignment horizontal="center" vertical="center"/>
    </xf>
    <xf numFmtId="3" fontId="0" fillId="0" borderId="5" xfId="0" applyNumberForma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3" fontId="0" fillId="0" borderId="8" xfId="0" applyNumberFormat="1" applyBorder="1" applyAlignment="1">
      <alignment vertical="center"/>
    </xf>
    <xf numFmtId="3" fontId="0" fillId="0" borderId="9" xfId="0" applyNumberFormat="1" applyBorder="1" applyAlignment="1">
      <alignment vertical="center"/>
    </xf>
    <xf numFmtId="164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0" fillId="0" borderId="10" xfId="0" applyNumberFormat="1" applyBorder="1" applyAlignment="1">
      <alignment vertical="center"/>
    </xf>
    <xf numFmtId="3" fontId="0" fillId="2" borderId="10" xfId="0" applyNumberFormat="1" applyFill="1" applyBorder="1" applyAlignment="1">
      <alignment vertical="center"/>
    </xf>
    <xf numFmtId="164" fontId="0" fillId="2" borderId="10" xfId="0" applyNumberFormat="1" applyFill="1" applyBorder="1" applyAlignment="1">
      <alignment vertical="center"/>
    </xf>
    <xf numFmtId="4" fontId="0" fillId="2" borderId="10" xfId="0" applyNumberFormat="1" applyFill="1" applyBorder="1" applyAlignment="1">
      <alignment vertical="center"/>
    </xf>
    <xf numFmtId="0" fontId="0" fillId="0" borderId="8" xfId="0" applyBorder="1" applyAlignment="1">
      <alignment horizontal="center" vertical="center"/>
    </xf>
    <xf numFmtId="3" fontId="0" fillId="2" borderId="8" xfId="0" applyNumberFormat="1" applyFill="1" applyBorder="1" applyAlignment="1">
      <alignment vertical="center"/>
    </xf>
    <xf numFmtId="164" fontId="0" fillId="2" borderId="8" xfId="0" applyNumberFormat="1" applyFill="1" applyBorder="1" applyAlignment="1">
      <alignment vertical="center"/>
    </xf>
    <xf numFmtId="4" fontId="0" fillId="2" borderId="8" xfId="0" applyNumberFormat="1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3" fontId="0" fillId="2" borderId="9" xfId="0" applyNumberFormat="1" applyFill="1" applyBorder="1" applyAlignment="1">
      <alignment vertical="center"/>
    </xf>
    <xf numFmtId="164" fontId="0" fillId="2" borderId="9" xfId="0" applyNumberFormat="1" applyFill="1" applyBorder="1" applyAlignment="1">
      <alignment vertical="center"/>
    </xf>
    <xf numFmtId="4" fontId="0" fillId="2" borderId="9" xfId="0" applyNumberForma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3" fontId="0" fillId="2" borderId="1" xfId="0" applyNumberFormat="1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Televizijski i radiopretplatnici od 2013. do 2022.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>
        <c:manualLayout>
          <c:layoutTarget val="inner"/>
          <c:xMode val="edge"/>
          <c:yMode val="edge"/>
          <c:x val="0.14658114610673667"/>
          <c:y val="0.1735204678362573"/>
          <c:w val="0.6895568678915136"/>
          <c:h val="0.61273177694893399"/>
        </c:manualLayout>
      </c:layout>
      <c:lineChart>
        <c:grouping val="standard"/>
        <c:varyColors val="0"/>
        <c:ser>
          <c:idx val="0"/>
          <c:order val="0"/>
          <c:tx>
            <c:strRef>
              <c:f>'Grafički prikaz'!$B$5</c:f>
              <c:strCache>
                <c:ptCount val="1"/>
                <c:pt idx="0">
                  <c:v>Televizijski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'Grafički prikaz'!$A$6:$A$15</c:f>
              <c:strCache>
                <c:ptCount val="10"/>
                <c:pt idx="0">
                  <c:v>2013.</c:v>
                </c:pt>
                <c:pt idx="1">
                  <c:v>2014.</c:v>
                </c:pt>
                <c:pt idx="2">
                  <c:v>2015.</c:v>
                </c:pt>
                <c:pt idx="3">
                  <c:v>2016.</c:v>
                </c:pt>
                <c:pt idx="4">
                  <c:v>2017.</c:v>
                </c:pt>
                <c:pt idx="5">
                  <c:v>2018.</c:v>
                </c:pt>
                <c:pt idx="6">
                  <c:v>2019.</c:v>
                </c:pt>
                <c:pt idx="7">
                  <c:v>2020.</c:v>
                </c:pt>
                <c:pt idx="8">
                  <c:v>2021.</c:v>
                </c:pt>
                <c:pt idx="9">
                  <c:v>2022.</c:v>
                </c:pt>
              </c:strCache>
            </c:strRef>
          </c:cat>
          <c:val>
            <c:numRef>
              <c:f>'Grafički prikaz'!$B$6:$B$15</c:f>
              <c:numCache>
                <c:formatCode>#,##0</c:formatCode>
                <c:ptCount val="10"/>
                <c:pt idx="0">
                  <c:v>1252001</c:v>
                </c:pt>
                <c:pt idx="1">
                  <c:v>1260711</c:v>
                </c:pt>
                <c:pt idx="2">
                  <c:v>1266449</c:v>
                </c:pt>
                <c:pt idx="3">
                  <c:v>1271464</c:v>
                </c:pt>
                <c:pt idx="4">
                  <c:v>1274137</c:v>
                </c:pt>
                <c:pt idx="5">
                  <c:v>1281122</c:v>
                </c:pt>
                <c:pt idx="6">
                  <c:v>1285732</c:v>
                </c:pt>
                <c:pt idx="7">
                  <c:v>1232110</c:v>
                </c:pt>
                <c:pt idx="8">
                  <c:v>1251161</c:v>
                </c:pt>
                <c:pt idx="9">
                  <c:v>1252776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44-4769-BC78-E188DC9F0E05}"/>
            </c:ext>
          </c:extLst>
        </c:ser>
        <c:ser>
          <c:idx val="1"/>
          <c:order val="1"/>
          <c:tx>
            <c:strRef>
              <c:f>'Grafički prikaz'!$C$5</c:f>
              <c:strCache>
                <c:ptCount val="1"/>
                <c:pt idx="0">
                  <c:v>Radio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'Grafički prikaz'!$A$6:$A$15</c:f>
              <c:strCache>
                <c:ptCount val="10"/>
                <c:pt idx="0">
                  <c:v>2013.</c:v>
                </c:pt>
                <c:pt idx="1">
                  <c:v>2014.</c:v>
                </c:pt>
                <c:pt idx="2">
                  <c:v>2015.</c:v>
                </c:pt>
                <c:pt idx="3">
                  <c:v>2016.</c:v>
                </c:pt>
                <c:pt idx="4">
                  <c:v>2017.</c:v>
                </c:pt>
                <c:pt idx="5">
                  <c:v>2018.</c:v>
                </c:pt>
                <c:pt idx="6">
                  <c:v>2019.</c:v>
                </c:pt>
                <c:pt idx="7">
                  <c:v>2020.</c:v>
                </c:pt>
                <c:pt idx="8">
                  <c:v>2021.</c:v>
                </c:pt>
                <c:pt idx="9">
                  <c:v>2022.</c:v>
                </c:pt>
              </c:strCache>
            </c:strRef>
          </c:cat>
          <c:val>
            <c:numRef>
              <c:f>'Grafički prikaz'!$C$6:$C$15</c:f>
              <c:numCache>
                <c:formatCode>#,##0</c:formatCode>
                <c:ptCount val="10"/>
                <c:pt idx="0">
                  <c:v>1377412</c:v>
                </c:pt>
                <c:pt idx="1">
                  <c:v>1386992</c:v>
                </c:pt>
                <c:pt idx="2">
                  <c:v>1394425</c:v>
                </c:pt>
                <c:pt idx="3">
                  <c:v>1408717</c:v>
                </c:pt>
                <c:pt idx="4">
                  <c:v>1412827</c:v>
                </c:pt>
                <c:pt idx="5">
                  <c:v>1423650</c:v>
                </c:pt>
                <c:pt idx="6">
                  <c:v>1433393</c:v>
                </c:pt>
                <c:pt idx="7">
                  <c:v>1368001</c:v>
                </c:pt>
                <c:pt idx="8">
                  <c:v>1394062</c:v>
                </c:pt>
                <c:pt idx="9">
                  <c:v>1396931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44-4769-BC78-E188DC9F0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92014799"/>
        <c:axId val="1596504847"/>
      </c:lineChart>
      <c:catAx>
        <c:axId val="17920147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Godina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596504847"/>
        <c:crosses val="autoZero"/>
        <c:auto val="1"/>
        <c:lblAlgn val="ctr"/>
        <c:lblOffset val="100"/>
        <c:noMultiLvlLbl val="0"/>
      </c:catAx>
      <c:valAx>
        <c:axId val="159650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Broj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792014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447134733158353"/>
          <c:y val="0.59904038311000596"/>
          <c:w val="0.19163976377952754"/>
          <c:h val="0.157895841967122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</xdr:colOff>
      <xdr:row>4</xdr:row>
      <xdr:rowOff>7620</xdr:rowOff>
    </xdr:from>
    <xdr:to>
      <xdr:col>12</xdr:col>
      <xdr:colOff>403860</xdr:colOff>
      <xdr:row>22</xdr:row>
      <xdr:rowOff>15240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C6EA107F-6B4F-2BB7-8138-4CDD589C9E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ABE37-B136-4F5C-B29E-2E03290B95FF}">
  <dimension ref="A1:M21"/>
  <sheetViews>
    <sheetView tabSelected="1" workbookViewId="0">
      <selection activeCell="B15" sqref="B15"/>
    </sheetView>
  </sheetViews>
  <sheetFormatPr defaultRowHeight="12" x14ac:dyDescent="0.2"/>
  <cols>
    <col min="1" max="1" width="12.7109375" customWidth="1"/>
    <col min="2" max="6" width="9.85546875" customWidth="1"/>
    <col min="7" max="9" width="11" customWidth="1"/>
    <col min="10" max="10" width="12.85546875" customWidth="1"/>
    <col min="11" max="11" width="15.28515625" customWidth="1"/>
    <col min="12" max="12" width="16.42578125" customWidth="1"/>
    <col min="13" max="13" width="18.42578125" customWidth="1"/>
  </cols>
  <sheetData>
    <row r="1" spans="1:13" ht="12.75" x14ac:dyDescent="0.2">
      <c r="A1" s="13" t="s">
        <v>15</v>
      </c>
      <c r="B1" s="13"/>
      <c r="C1" s="13"/>
      <c r="D1" s="13"/>
      <c r="E1" s="14"/>
      <c r="F1" s="14"/>
      <c r="G1" s="14"/>
      <c r="H1" s="14"/>
      <c r="I1" s="14"/>
      <c r="J1" s="14"/>
    </row>
    <row r="2" spans="1:13" ht="6.6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3" ht="53.25" customHeight="1" x14ac:dyDescent="0.2">
      <c r="A3" s="15" t="s">
        <v>16</v>
      </c>
      <c r="B3" s="16" t="s">
        <v>5</v>
      </c>
      <c r="C3" s="16" t="s">
        <v>6</v>
      </c>
      <c r="D3" s="16" t="s">
        <v>7</v>
      </c>
      <c r="E3" s="16" t="s">
        <v>8</v>
      </c>
      <c r="F3" s="16" t="s">
        <v>9</v>
      </c>
      <c r="G3" s="16" t="s">
        <v>17</v>
      </c>
      <c r="H3" s="15" t="s">
        <v>18</v>
      </c>
      <c r="I3" s="15" t="s">
        <v>19</v>
      </c>
      <c r="J3" s="15" t="s">
        <v>20</v>
      </c>
      <c r="K3" s="15" t="s">
        <v>21</v>
      </c>
      <c r="L3" s="15" t="s">
        <v>22</v>
      </c>
      <c r="M3" s="15" t="s">
        <v>23</v>
      </c>
    </row>
    <row r="4" spans="1:13" ht="20.25" customHeight="1" x14ac:dyDescent="0.2">
      <c r="A4" s="17" t="s">
        <v>24</v>
      </c>
      <c r="B4" s="18">
        <v>24143.666666666668</v>
      </c>
      <c r="C4" s="18">
        <v>19641.333333333332</v>
      </c>
      <c r="D4" s="18">
        <v>20751.25</v>
      </c>
      <c r="E4" s="18">
        <v>20969.416666666668</v>
      </c>
      <c r="F4" s="18">
        <v>16959.083333333332</v>
      </c>
      <c r="G4" s="19">
        <f>F4-B4</f>
        <v>-7184.5833333333358</v>
      </c>
      <c r="H4" s="20">
        <f>F4/B4*100</f>
        <v>70.242368599080493</v>
      </c>
      <c r="I4" s="19">
        <f>AVERAGE(B4:F4)</f>
        <v>20492.95</v>
      </c>
      <c r="J4" s="20">
        <f>I4/$I$15*100</f>
        <v>14.937457943575538</v>
      </c>
      <c r="K4" s="19">
        <f>MIN(B4:F4)</f>
        <v>16959.083333333332</v>
      </c>
      <c r="L4" s="19">
        <f>MAX(B4:F4)</f>
        <v>24143.666666666668</v>
      </c>
      <c r="M4" s="21">
        <f>ROUND(I4,0)</f>
        <v>20493</v>
      </c>
    </row>
    <row r="5" spans="1:13" ht="20.25" customHeight="1" x14ac:dyDescent="0.2">
      <c r="A5" s="22" t="s">
        <v>25</v>
      </c>
      <c r="B5" s="10">
        <v>18849.25</v>
      </c>
      <c r="C5" s="10">
        <v>15545.083333333334</v>
      </c>
      <c r="D5" s="10">
        <v>16988.75</v>
      </c>
      <c r="E5" s="10">
        <v>14964.25</v>
      </c>
      <c r="F5" s="10">
        <v>12489.583333333334</v>
      </c>
      <c r="G5" s="23">
        <f t="shared" ref="G5:G15" si="0">F5-B5</f>
        <v>-6359.6666666666661</v>
      </c>
      <c r="H5" s="24">
        <f t="shared" ref="H5:H15" si="1">F5/B5*100</f>
        <v>66.260372870715457</v>
      </c>
      <c r="I5" s="23">
        <f t="shared" ref="I5:I15" si="2">AVERAGE(B5:F5)</f>
        <v>15767.383333333335</v>
      </c>
      <c r="J5" s="24">
        <f t="shared" ref="J5:J14" si="3">I5/$I$15*100</f>
        <v>11.492958574626911</v>
      </c>
      <c r="K5" s="23">
        <f t="shared" ref="K5:K15" si="4">MIN(B5:F5)</f>
        <v>12489.583333333334</v>
      </c>
      <c r="L5" s="23">
        <f t="shared" ref="L5:L15" si="5">MAX(B5:F5)</f>
        <v>18849.25</v>
      </c>
      <c r="M5" s="25">
        <f t="shared" ref="M5:M15" si="6">ROUND(I5,0)</f>
        <v>15767</v>
      </c>
    </row>
    <row r="6" spans="1:13" ht="20.25" customHeight="1" x14ac:dyDescent="0.2">
      <c r="A6" s="22" t="s">
        <v>26</v>
      </c>
      <c r="B6" s="10">
        <v>15739.083333333334</v>
      </c>
      <c r="C6" s="10">
        <v>13220.333333333334</v>
      </c>
      <c r="D6" s="10">
        <v>16159.416666666666</v>
      </c>
      <c r="E6" s="10">
        <v>13169.333333333334</v>
      </c>
      <c r="F6" s="10">
        <v>10491.916666666666</v>
      </c>
      <c r="G6" s="23">
        <f t="shared" si="0"/>
        <v>-5247.1666666666679</v>
      </c>
      <c r="H6" s="24">
        <f t="shared" si="1"/>
        <v>66.661548480692957</v>
      </c>
      <c r="I6" s="23">
        <f t="shared" si="2"/>
        <v>13756.016666666668</v>
      </c>
      <c r="J6" s="24">
        <f t="shared" si="3"/>
        <v>10.026859013927107</v>
      </c>
      <c r="K6" s="23">
        <f t="shared" si="4"/>
        <v>10491.916666666666</v>
      </c>
      <c r="L6" s="23">
        <f t="shared" si="5"/>
        <v>16159.416666666666</v>
      </c>
      <c r="M6" s="25">
        <f t="shared" si="6"/>
        <v>13756</v>
      </c>
    </row>
    <row r="7" spans="1:13" ht="20.25" customHeight="1" x14ac:dyDescent="0.2">
      <c r="A7" s="22" t="s">
        <v>27</v>
      </c>
      <c r="B7" s="10">
        <v>9308.5833333333339</v>
      </c>
      <c r="C7" s="10">
        <v>8294.4166666666661</v>
      </c>
      <c r="D7" s="10">
        <v>10820.5</v>
      </c>
      <c r="E7" s="10">
        <v>9282.3333333333339</v>
      </c>
      <c r="F7" s="10">
        <v>7587.916666666667</v>
      </c>
      <c r="G7" s="23">
        <f t="shared" si="0"/>
        <v>-1720.666666666667</v>
      </c>
      <c r="H7" s="24">
        <f t="shared" si="1"/>
        <v>81.515268166477171</v>
      </c>
      <c r="I7" s="23">
        <f t="shared" si="2"/>
        <v>9058.75</v>
      </c>
      <c r="J7" s="24">
        <f t="shared" si="3"/>
        <v>6.6029877175499339</v>
      </c>
      <c r="K7" s="23">
        <f t="shared" si="4"/>
        <v>7587.916666666667</v>
      </c>
      <c r="L7" s="23">
        <f t="shared" si="5"/>
        <v>10820.5</v>
      </c>
      <c r="M7" s="25">
        <f t="shared" si="6"/>
        <v>9059</v>
      </c>
    </row>
    <row r="8" spans="1:13" ht="20.25" customHeight="1" x14ac:dyDescent="0.2">
      <c r="A8" s="22" t="s">
        <v>28</v>
      </c>
      <c r="B8" s="10">
        <v>12632</v>
      </c>
      <c r="C8" s="10">
        <v>11239.5</v>
      </c>
      <c r="D8" s="10">
        <v>14631.833333333334</v>
      </c>
      <c r="E8" s="10">
        <v>13271.25</v>
      </c>
      <c r="F8" s="10">
        <v>11623.166666666666</v>
      </c>
      <c r="G8" s="23">
        <f t="shared" si="0"/>
        <v>-1008.8333333333339</v>
      </c>
      <c r="H8" s="24">
        <f t="shared" si="1"/>
        <v>92.013668988811474</v>
      </c>
      <c r="I8" s="23">
        <f t="shared" si="2"/>
        <v>12679.55</v>
      </c>
      <c r="J8" s="24">
        <f t="shared" si="3"/>
        <v>9.2422147552433014</v>
      </c>
      <c r="K8" s="23">
        <f t="shared" si="4"/>
        <v>11239.5</v>
      </c>
      <c r="L8" s="23">
        <f t="shared" si="5"/>
        <v>14631.833333333334</v>
      </c>
      <c r="M8" s="25">
        <f t="shared" si="6"/>
        <v>12680</v>
      </c>
    </row>
    <row r="9" spans="1:13" ht="20.25" customHeight="1" x14ac:dyDescent="0.2">
      <c r="A9" s="22" t="s">
        <v>29</v>
      </c>
      <c r="B9" s="10">
        <v>20289.666666666668</v>
      </c>
      <c r="C9" s="10">
        <v>17131.916666666668</v>
      </c>
      <c r="D9" s="10">
        <v>21436.916666666668</v>
      </c>
      <c r="E9" s="10">
        <v>19614.083333333332</v>
      </c>
      <c r="F9" s="10">
        <v>17724.583333333332</v>
      </c>
      <c r="G9" s="23">
        <f t="shared" si="0"/>
        <v>-2565.0833333333358</v>
      </c>
      <c r="H9" s="24">
        <f t="shared" si="1"/>
        <v>87.357686178514498</v>
      </c>
      <c r="I9" s="23">
        <f t="shared" si="2"/>
        <v>19239.433333333331</v>
      </c>
      <c r="J9" s="24">
        <f t="shared" si="3"/>
        <v>14.023760672567489</v>
      </c>
      <c r="K9" s="23">
        <f t="shared" si="4"/>
        <v>17131.916666666668</v>
      </c>
      <c r="L9" s="23">
        <f t="shared" si="5"/>
        <v>21436.916666666668</v>
      </c>
      <c r="M9" s="25">
        <f t="shared" si="6"/>
        <v>19239</v>
      </c>
    </row>
    <row r="10" spans="1:13" ht="20.25" customHeight="1" x14ac:dyDescent="0.2">
      <c r="A10" s="22" t="s">
        <v>30</v>
      </c>
      <c r="B10" s="10">
        <v>26336.5</v>
      </c>
      <c r="C10" s="10">
        <v>22263.083333333332</v>
      </c>
      <c r="D10" s="10">
        <v>26975.75</v>
      </c>
      <c r="E10" s="10">
        <v>24596.5</v>
      </c>
      <c r="F10" s="10">
        <v>21490</v>
      </c>
      <c r="G10" s="23">
        <f t="shared" si="0"/>
        <v>-4846.5</v>
      </c>
      <c r="H10" s="24">
        <f t="shared" si="1"/>
        <v>81.59778254513698</v>
      </c>
      <c r="I10" s="23">
        <f t="shared" si="2"/>
        <v>24332.366666666665</v>
      </c>
      <c r="J10" s="24">
        <f t="shared" si="3"/>
        <v>17.736036234460759</v>
      </c>
      <c r="K10" s="23">
        <f t="shared" si="4"/>
        <v>21490</v>
      </c>
      <c r="L10" s="23">
        <f t="shared" si="5"/>
        <v>26975.75</v>
      </c>
      <c r="M10" s="25">
        <f t="shared" si="6"/>
        <v>24332</v>
      </c>
    </row>
    <row r="11" spans="1:13" ht="20.25" customHeight="1" x14ac:dyDescent="0.2">
      <c r="A11" s="22" t="s">
        <v>31</v>
      </c>
      <c r="B11" s="10">
        <v>17641.333333333332</v>
      </c>
      <c r="C11" s="10">
        <v>14220.666666666666</v>
      </c>
      <c r="D11" s="10">
        <v>15253.333333333334</v>
      </c>
      <c r="E11" s="10">
        <v>13742.916666666666</v>
      </c>
      <c r="F11" s="10">
        <v>12031.666666666666</v>
      </c>
      <c r="G11" s="23">
        <f t="shared" si="0"/>
        <v>-5609.6666666666661</v>
      </c>
      <c r="H11" s="24">
        <f t="shared" si="1"/>
        <v>68.201572065603514</v>
      </c>
      <c r="I11" s="23">
        <f t="shared" si="2"/>
        <v>14577.983333333334</v>
      </c>
      <c r="J11" s="24">
        <f t="shared" si="3"/>
        <v>10.625996400899423</v>
      </c>
      <c r="K11" s="23">
        <f t="shared" si="4"/>
        <v>12031.666666666666</v>
      </c>
      <c r="L11" s="23">
        <f t="shared" si="5"/>
        <v>17641.333333333332</v>
      </c>
      <c r="M11" s="25">
        <f t="shared" si="6"/>
        <v>14578</v>
      </c>
    </row>
    <row r="12" spans="1:13" ht="20.25" customHeight="1" x14ac:dyDescent="0.2">
      <c r="A12" s="22" t="s">
        <v>32</v>
      </c>
      <c r="B12" s="10">
        <v>5752.916666666667</v>
      </c>
      <c r="C12" s="10">
        <v>4591.666666666667</v>
      </c>
      <c r="D12" s="10">
        <v>4770.25</v>
      </c>
      <c r="E12" s="10">
        <v>4222.583333333333</v>
      </c>
      <c r="F12" s="10">
        <v>3369</v>
      </c>
      <c r="G12" s="23">
        <f t="shared" si="0"/>
        <v>-2383.916666666667</v>
      </c>
      <c r="H12" s="24">
        <f t="shared" si="1"/>
        <v>58.561599188817262</v>
      </c>
      <c r="I12" s="23">
        <f t="shared" si="2"/>
        <v>4541.2833333333338</v>
      </c>
      <c r="J12" s="24">
        <f t="shared" si="3"/>
        <v>3.3101739281815061</v>
      </c>
      <c r="K12" s="23">
        <f t="shared" si="4"/>
        <v>3369</v>
      </c>
      <c r="L12" s="23">
        <f t="shared" si="5"/>
        <v>5752.916666666667</v>
      </c>
      <c r="M12" s="25">
        <f t="shared" si="6"/>
        <v>4541</v>
      </c>
    </row>
    <row r="13" spans="1:13" ht="20.25" customHeight="1" x14ac:dyDescent="0.2">
      <c r="A13" s="22" t="s">
        <v>33</v>
      </c>
      <c r="B13" s="10">
        <v>2495</v>
      </c>
      <c r="C13" s="10">
        <v>2175.4166666666665</v>
      </c>
      <c r="D13" s="10">
        <v>2619.9166666666665</v>
      </c>
      <c r="E13" s="10">
        <v>2522.9166666666665</v>
      </c>
      <c r="F13" s="10">
        <v>1990.5</v>
      </c>
      <c r="G13" s="23">
        <f t="shared" si="0"/>
        <v>-504.5</v>
      </c>
      <c r="H13" s="24">
        <f t="shared" si="1"/>
        <v>79.779559118236477</v>
      </c>
      <c r="I13" s="23">
        <f t="shared" si="2"/>
        <v>2360.7499999999995</v>
      </c>
      <c r="J13" s="24">
        <f t="shared" si="3"/>
        <v>1.7207675732530427</v>
      </c>
      <c r="K13" s="23">
        <f t="shared" si="4"/>
        <v>1990.5</v>
      </c>
      <c r="L13" s="23">
        <f t="shared" si="5"/>
        <v>2619.9166666666665</v>
      </c>
      <c r="M13" s="25">
        <f t="shared" si="6"/>
        <v>2361</v>
      </c>
    </row>
    <row r="14" spans="1:13" ht="20.25" customHeight="1" x14ac:dyDescent="0.2">
      <c r="A14" s="26" t="s">
        <v>34</v>
      </c>
      <c r="B14" s="11">
        <v>353.83333333333331</v>
      </c>
      <c r="C14" s="11">
        <v>326.66666666666669</v>
      </c>
      <c r="D14" s="11">
        <v>415.75</v>
      </c>
      <c r="E14" s="11">
        <v>460</v>
      </c>
      <c r="F14" s="11">
        <v>369.83333333333331</v>
      </c>
      <c r="G14" s="27">
        <f t="shared" si="0"/>
        <v>16</v>
      </c>
      <c r="H14" s="28">
        <f t="shared" si="1"/>
        <v>104.52190296749882</v>
      </c>
      <c r="I14" s="27">
        <f t="shared" si="2"/>
        <v>385.21666666666664</v>
      </c>
      <c r="J14" s="28">
        <f t="shared" si="3"/>
        <v>0.28078718571497463</v>
      </c>
      <c r="K14" s="27">
        <f t="shared" si="4"/>
        <v>326.66666666666669</v>
      </c>
      <c r="L14" s="27">
        <f t="shared" si="5"/>
        <v>460</v>
      </c>
      <c r="M14" s="29">
        <f t="shared" si="6"/>
        <v>385</v>
      </c>
    </row>
    <row r="15" spans="1:13" ht="24.6" customHeight="1" x14ac:dyDescent="0.2">
      <c r="A15" s="30" t="s">
        <v>35</v>
      </c>
      <c r="B15" s="31">
        <f>SUM(B4:B14)</f>
        <v>153541.83333333334</v>
      </c>
      <c r="C15" s="31">
        <f t="shared" ref="C15:F15" si="7">SUM(C4:C14)</f>
        <v>128650.08333333334</v>
      </c>
      <c r="D15" s="31">
        <f t="shared" si="7"/>
        <v>150823.66666666666</v>
      </c>
      <c r="E15" s="31">
        <f t="shared" si="7"/>
        <v>136815.58333333334</v>
      </c>
      <c r="F15" s="31">
        <f t="shared" si="7"/>
        <v>116127.24999999999</v>
      </c>
      <c r="G15" s="31">
        <f t="shared" si="0"/>
        <v>-37414.583333333358</v>
      </c>
      <c r="H15" s="32">
        <f t="shared" si="1"/>
        <v>75.632319530725056</v>
      </c>
      <c r="I15" s="31">
        <f t="shared" si="2"/>
        <v>137191.68333333335</v>
      </c>
      <c r="J15" s="32">
        <f>SUM(J4:J14)</f>
        <v>99.999999999999986</v>
      </c>
      <c r="K15" s="31">
        <f t="shared" si="4"/>
        <v>116127.24999999999</v>
      </c>
      <c r="L15" s="31">
        <f t="shared" si="5"/>
        <v>153541.83333333334</v>
      </c>
      <c r="M15" s="33">
        <f t="shared" si="6"/>
        <v>137192</v>
      </c>
    </row>
    <row r="17" spans="1:3" x14ac:dyDescent="0.2">
      <c r="A17" s="1" t="s">
        <v>36</v>
      </c>
    </row>
    <row r="19" spans="1:3" ht="18.75" customHeight="1" x14ac:dyDescent="0.2">
      <c r="A19" s="34" t="s">
        <v>37</v>
      </c>
      <c r="B19" s="35"/>
      <c r="C19" s="31">
        <f>COUNTA(A4:A14)</f>
        <v>11</v>
      </c>
    </row>
    <row r="21" spans="1:3" ht="13.5" x14ac:dyDescent="0.2">
      <c r="A21" t="s">
        <v>38</v>
      </c>
    </row>
  </sheetData>
  <mergeCells count="1">
    <mergeCell ref="A19:B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98F40-6335-4B24-8556-BEC6B2721BA7}">
  <dimension ref="A1:C28"/>
  <sheetViews>
    <sheetView workbookViewId="0">
      <selection activeCell="K26" sqref="K26"/>
    </sheetView>
  </sheetViews>
  <sheetFormatPr defaultRowHeight="12" x14ac:dyDescent="0.2"/>
  <cols>
    <col min="2" max="3" width="11.85546875" customWidth="1"/>
  </cols>
  <sheetData>
    <row r="1" spans="1:3" ht="13.15" x14ac:dyDescent="0.25">
      <c r="A1" s="2" t="s">
        <v>11</v>
      </c>
    </row>
    <row r="2" spans="1:3" ht="13.15" x14ac:dyDescent="0.25">
      <c r="A2" s="2"/>
    </row>
    <row r="3" spans="1:3" x14ac:dyDescent="0.2">
      <c r="A3" s="1" t="s">
        <v>10</v>
      </c>
    </row>
    <row r="5" spans="1:3" ht="21.75" customHeight="1" x14ac:dyDescent="0.2">
      <c r="A5" s="8" t="s">
        <v>12</v>
      </c>
      <c r="B5" s="3" t="s">
        <v>13</v>
      </c>
      <c r="C5" s="9" t="s">
        <v>14</v>
      </c>
    </row>
    <row r="6" spans="1:3" ht="11.45" x14ac:dyDescent="0.2">
      <c r="A6" s="4" t="s">
        <v>0</v>
      </c>
      <c r="B6" s="10">
        <v>1252001</v>
      </c>
      <c r="C6" s="5">
        <v>1377412</v>
      </c>
    </row>
    <row r="7" spans="1:3" ht="11.45" x14ac:dyDescent="0.2">
      <c r="A7" s="4" t="s">
        <v>1</v>
      </c>
      <c r="B7" s="10">
        <v>1260711</v>
      </c>
      <c r="C7" s="5">
        <v>1386992</v>
      </c>
    </row>
    <row r="8" spans="1:3" ht="11.45" x14ac:dyDescent="0.2">
      <c r="A8" s="4" t="s">
        <v>2</v>
      </c>
      <c r="B8" s="10">
        <v>1266449</v>
      </c>
      <c r="C8" s="5">
        <v>1394425</v>
      </c>
    </row>
    <row r="9" spans="1:3" ht="11.45" x14ac:dyDescent="0.2">
      <c r="A9" s="4" t="s">
        <v>3</v>
      </c>
      <c r="B9" s="10">
        <v>1271464</v>
      </c>
      <c r="C9" s="5">
        <v>1408717</v>
      </c>
    </row>
    <row r="10" spans="1:3" ht="11.45" x14ac:dyDescent="0.2">
      <c r="A10" s="4" t="s">
        <v>4</v>
      </c>
      <c r="B10" s="10">
        <v>1274137</v>
      </c>
      <c r="C10" s="5">
        <v>1412827</v>
      </c>
    </row>
    <row r="11" spans="1:3" ht="11.45" x14ac:dyDescent="0.2">
      <c r="A11" s="4" t="s">
        <v>5</v>
      </c>
      <c r="B11" s="10">
        <v>1281122</v>
      </c>
      <c r="C11" s="5">
        <v>1423650</v>
      </c>
    </row>
    <row r="12" spans="1:3" ht="11.45" x14ac:dyDescent="0.2">
      <c r="A12" s="4" t="s">
        <v>6</v>
      </c>
      <c r="B12" s="10">
        <v>1285732</v>
      </c>
      <c r="C12" s="5">
        <v>1433393</v>
      </c>
    </row>
    <row r="13" spans="1:3" ht="11.45" x14ac:dyDescent="0.2">
      <c r="A13" s="4" t="s">
        <v>7</v>
      </c>
      <c r="B13" s="10">
        <v>1232110</v>
      </c>
      <c r="C13" s="5">
        <v>1368001</v>
      </c>
    </row>
    <row r="14" spans="1:3" ht="11.45" x14ac:dyDescent="0.2">
      <c r="A14" s="4" t="s">
        <v>8</v>
      </c>
      <c r="B14" s="10">
        <v>1251161</v>
      </c>
      <c r="C14" s="5">
        <v>1394062</v>
      </c>
    </row>
    <row r="15" spans="1:3" ht="11.45" x14ac:dyDescent="0.2">
      <c r="A15" s="6" t="s">
        <v>9</v>
      </c>
      <c r="B15" s="11">
        <v>1252776</v>
      </c>
      <c r="C15" s="7">
        <v>1396931</v>
      </c>
    </row>
    <row r="17" spans="2:3" ht="11.45" x14ac:dyDescent="0.2">
      <c r="B17" s="12"/>
      <c r="C17" s="12"/>
    </row>
    <row r="18" spans="2:3" ht="11.45" x14ac:dyDescent="0.2">
      <c r="B18" s="12"/>
      <c r="C18" s="12"/>
    </row>
    <row r="19" spans="2:3" ht="11.45" x14ac:dyDescent="0.2">
      <c r="B19" s="12"/>
      <c r="C19" s="12"/>
    </row>
    <row r="20" spans="2:3" ht="11.45" x14ac:dyDescent="0.2">
      <c r="B20" s="12"/>
      <c r="C20" s="12"/>
    </row>
    <row r="21" spans="2:3" ht="11.45" x14ac:dyDescent="0.2">
      <c r="B21" s="12"/>
      <c r="C21" s="12"/>
    </row>
    <row r="22" spans="2:3" ht="11.45" x14ac:dyDescent="0.2">
      <c r="B22" s="12"/>
      <c r="C22" s="12"/>
    </row>
    <row r="23" spans="2:3" ht="11.45" x14ac:dyDescent="0.2">
      <c r="B23" s="12"/>
      <c r="C23" s="12"/>
    </row>
    <row r="24" spans="2:3" ht="11.45" x14ac:dyDescent="0.2">
      <c r="B24" s="12"/>
      <c r="C24" s="12"/>
    </row>
    <row r="25" spans="2:3" ht="11.45" x14ac:dyDescent="0.2">
      <c r="B25" s="12"/>
      <c r="C25" s="12"/>
    </row>
    <row r="26" spans="2:3" ht="11.45" x14ac:dyDescent="0.2">
      <c r="B26" s="12"/>
      <c r="C26" s="12"/>
    </row>
    <row r="27" spans="2:3" ht="11.45" x14ac:dyDescent="0.2">
      <c r="B27" s="12"/>
      <c r="C27" s="12"/>
    </row>
    <row r="28" spans="2:3" ht="11.45" x14ac:dyDescent="0.2">
      <c r="B28" s="12"/>
      <c r="C28" s="12"/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Proračuni</vt:lpstr>
      <vt:lpstr>Grafički prikaz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</dc:creator>
  <cp:lastModifiedBy>BB</cp:lastModifiedBy>
  <dcterms:created xsi:type="dcterms:W3CDTF">2023-11-11T09:08:21Z</dcterms:created>
  <dcterms:modified xsi:type="dcterms:W3CDTF">2024-01-31T12:16:29Z</dcterms:modified>
</cp:coreProperties>
</file>