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klibert\Documents\dokumenti\novo\Financijski izvještaji\2022\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78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F275" i="9" s="1"/>
  <c r="H279" i="9"/>
  <c r="G279" i="9"/>
  <c r="F279" i="9"/>
  <c r="F278" i="9"/>
  <c r="F277" i="9"/>
  <c r="F276" i="9"/>
  <c r="L274" i="9"/>
  <c r="F274" i="9" s="1"/>
  <c r="H274" i="9"/>
  <c r="I273" i="9"/>
  <c r="H273" i="9"/>
  <c r="E273" i="9" s="1"/>
  <c r="B273" i="9" s="1"/>
  <c r="F273" i="9"/>
  <c r="E272" i="9"/>
  <c r="M271" i="9"/>
  <c r="L271" i="9"/>
  <c r="F271" i="9" s="1"/>
  <c r="B271" i="9" s="1"/>
  <c r="E271" i="9"/>
  <c r="M270" i="9"/>
  <c r="L270" i="9"/>
  <c r="F270" i="9" s="1"/>
  <c r="B270" i="9" s="1"/>
  <c r="E270" i="9"/>
  <c r="M269" i="9"/>
  <c r="F269" i="9" s="1"/>
  <c r="L269" i="9"/>
  <c r="E269" i="9"/>
  <c r="M268" i="9"/>
  <c r="L268" i="9"/>
  <c r="F268" i="9"/>
  <c r="E268" i="9"/>
  <c r="M267" i="9"/>
  <c r="L267" i="9"/>
  <c r="F267" i="9" s="1"/>
  <c r="B267" i="9" s="1"/>
  <c r="E267" i="9"/>
  <c r="M266" i="9"/>
  <c r="L266" i="9"/>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M260" i="9"/>
  <c r="L260" i="9"/>
  <c r="F260" i="9"/>
  <c r="E260" i="9"/>
  <c r="M259" i="9"/>
  <c r="L259" i="9"/>
  <c r="F259" i="9" s="1"/>
  <c r="B259" i="9" s="1"/>
  <c r="E259" i="9"/>
  <c r="M258" i="9"/>
  <c r="L258" i="9"/>
  <c r="E258" i="9"/>
  <c r="M257" i="9"/>
  <c r="L257" i="9"/>
  <c r="F257" i="9"/>
  <c r="E257" i="9"/>
  <c r="B257" i="9" s="1"/>
  <c r="M256" i="9"/>
  <c r="L256" i="9"/>
  <c r="F256" i="9"/>
  <c r="E256" i="9"/>
  <c r="B256" i="9" s="1"/>
  <c r="M255" i="9"/>
  <c r="L255" i="9"/>
  <c r="F255" i="9" s="1"/>
  <c r="B255" i="9" s="1"/>
  <c r="E255" i="9"/>
  <c r="M254" i="9"/>
  <c r="L254" i="9"/>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M247" i="9"/>
  <c r="L247" i="9"/>
  <c r="F247" i="9" s="1"/>
  <c r="B247" i="9" s="1"/>
  <c r="E247" i="9"/>
  <c r="M246" i="9"/>
  <c r="L246" i="9"/>
  <c r="F246" i="9" s="1"/>
  <c r="E246" i="9"/>
  <c r="B246" i="9"/>
  <c r="M245" i="9"/>
  <c r="L245" i="9"/>
  <c r="F245" i="9"/>
  <c r="E245" i="9"/>
  <c r="B245" i="9" s="1"/>
  <c r="M244" i="9"/>
  <c r="L244" i="9"/>
  <c r="F244" i="9"/>
  <c r="E244" i="9"/>
  <c r="M243" i="9"/>
  <c r="L243" i="9"/>
  <c r="F243" i="9" s="1"/>
  <c r="B243" i="9" s="1"/>
  <c r="E243" i="9"/>
  <c r="M242" i="9"/>
  <c r="L242" i="9"/>
  <c r="E242" i="9"/>
  <c r="M241" i="9"/>
  <c r="L241" i="9"/>
  <c r="F241" i="9"/>
  <c r="E241" i="9"/>
  <c r="B241" i="9" s="1"/>
  <c r="M240" i="9"/>
  <c r="L240" i="9"/>
  <c r="F240" i="9"/>
  <c r="E240" i="9"/>
  <c r="B240" i="9" s="1"/>
  <c r="M239" i="9"/>
  <c r="L239" i="9"/>
  <c r="F239" i="9" s="1"/>
  <c r="B239" i="9" s="1"/>
  <c r="E239" i="9"/>
  <c r="M238" i="9"/>
  <c r="L238" i="9"/>
  <c r="E238" i="9"/>
  <c r="M237" i="9"/>
  <c r="L237" i="9"/>
  <c r="F237" i="9"/>
  <c r="E237" i="9"/>
  <c r="B237" i="9" s="1"/>
  <c r="M236" i="9"/>
  <c r="L236" i="9"/>
  <c r="F236" i="9"/>
  <c r="E236" i="9"/>
  <c r="B236" i="9" s="1"/>
  <c r="M235" i="9"/>
  <c r="L235" i="9"/>
  <c r="F235" i="9" s="1"/>
  <c r="B235" i="9" s="1"/>
  <c r="E235" i="9"/>
  <c r="M234" i="9"/>
  <c r="L234" i="9"/>
  <c r="F234" i="9" s="1"/>
  <c r="B234" i="9" s="1"/>
  <c r="E234" i="9"/>
  <c r="M233" i="9"/>
  <c r="F233" i="9" s="1"/>
  <c r="L233" i="9"/>
  <c r="E233" i="9"/>
  <c r="B233" i="9" s="1"/>
  <c r="M232" i="9"/>
  <c r="L232" i="9"/>
  <c r="F232" i="9"/>
  <c r="E232" i="9"/>
  <c r="M231" i="9"/>
  <c r="L231" i="9"/>
  <c r="F231" i="9" s="1"/>
  <c r="B231" i="9" s="1"/>
  <c r="E231" i="9"/>
  <c r="M230" i="9"/>
  <c r="L230" i="9"/>
  <c r="E230" i="9"/>
  <c r="M229" i="9"/>
  <c r="F229" i="9" s="1"/>
  <c r="L229" i="9"/>
  <c r="E229" i="9"/>
  <c r="M228" i="9"/>
  <c r="L228" i="9"/>
  <c r="F228" i="9"/>
  <c r="E228" i="9"/>
  <c r="B228" i="9" s="1"/>
  <c r="M227" i="9"/>
  <c r="L227" i="9"/>
  <c r="F227" i="9" s="1"/>
  <c r="B227" i="9" s="1"/>
  <c r="E227" i="9"/>
  <c r="M226" i="9"/>
  <c r="L226" i="9"/>
  <c r="F226" i="9" s="1"/>
  <c r="B226" i="9" s="1"/>
  <c r="E226" i="9"/>
  <c r="H225" i="9"/>
  <c r="G225" i="9"/>
  <c r="F225" i="9"/>
  <c r="M224" i="9"/>
  <c r="L224" i="9"/>
  <c r="F224" i="9"/>
  <c r="E224" i="9"/>
  <c r="M223" i="9"/>
  <c r="L223" i="9"/>
  <c r="F223" i="9" s="1"/>
  <c r="B223" i="9" s="1"/>
  <c r="E223" i="9"/>
  <c r="M222" i="9"/>
  <c r="L222" i="9"/>
  <c r="E222" i="9"/>
  <c r="M221" i="9"/>
  <c r="L221" i="9"/>
  <c r="E221" i="9"/>
  <c r="M220" i="9"/>
  <c r="F220" i="9" s="1"/>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B117" i="9" s="1"/>
  <c r="H116" i="9"/>
  <c r="G116" i="9"/>
  <c r="E116" i="9" s="1"/>
  <c r="B116" i="9" s="1"/>
  <c r="F116" i="9"/>
  <c r="H115" i="9"/>
  <c r="G115" i="9"/>
  <c r="F115" i="9"/>
  <c r="H114" i="9"/>
  <c r="G114" i="9"/>
  <c r="F114" i="9"/>
  <c r="E114" i="9"/>
  <c r="B114" i="9"/>
  <c r="H113" i="9"/>
  <c r="G113" i="9"/>
  <c r="F113" i="9"/>
  <c r="E113" i="9"/>
  <c r="B113" i="9" s="1"/>
  <c r="H112" i="9"/>
  <c r="G112" i="9"/>
  <c r="E112" i="9" s="1"/>
  <c r="B112" i="9" s="1"/>
  <c r="F112" i="9"/>
  <c r="H111" i="9"/>
  <c r="G111" i="9"/>
  <c r="F111" i="9"/>
  <c r="H110" i="9"/>
  <c r="E110" i="9" s="1"/>
  <c r="B110" i="9" s="1"/>
  <c r="G110" i="9"/>
  <c r="F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B104" i="9" s="1"/>
  <c r="F104" i="9"/>
  <c r="H103" i="9"/>
  <c r="G103" i="9"/>
  <c r="F103" i="9"/>
  <c r="H102" i="9"/>
  <c r="E102" i="9" s="1"/>
  <c r="B102" i="9" s="1"/>
  <c r="G102" i="9"/>
  <c r="F102" i="9"/>
  <c r="H101" i="9"/>
  <c r="G101" i="9"/>
  <c r="F101" i="9"/>
  <c r="E101" i="9"/>
  <c r="B101" i="9" s="1"/>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9" i="8" s="1"/>
  <c r="D44" i="8"/>
  <c r="D36" i="8"/>
  <c r="D26" i="8"/>
  <c r="D24" i="8" s="1"/>
  <c r="C1499" i="1" s="1"/>
  <c r="D18" i="8"/>
  <c r="D8" i="8"/>
  <c r="D6" i="8" s="1"/>
  <c r="C1481" i="1" s="1"/>
  <c r="E44" i="7"/>
  <c r="I32" i="3" s="1"/>
  <c r="D44" i="7"/>
  <c r="E39" i="7"/>
  <c r="E38" i="7" s="1"/>
  <c r="D39" i="7"/>
  <c r="D38" i="7" s="1"/>
  <c r="E30" i="7"/>
  <c r="D30" i="7"/>
  <c r="E23" i="7"/>
  <c r="E22" i="7" s="1"/>
  <c r="I30" i="3" s="1"/>
  <c r="D23" i="7"/>
  <c r="D22" i="7"/>
  <c r="E14" i="7"/>
  <c r="D1445" i="1" s="1"/>
  <c r="G1445" i="1" s="1"/>
  <c r="D14" i="7"/>
  <c r="E7" i="7"/>
  <c r="D7" i="7"/>
  <c r="D6" i="7" s="1"/>
  <c r="E6" i="7"/>
  <c r="D1437" i="1" s="1"/>
  <c r="G1437" i="1"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F250" i="5" s="1"/>
  <c r="D250" i="5"/>
  <c r="F249" i="5"/>
  <c r="F248" i="5"/>
  <c r="F247" i="5"/>
  <c r="E246" i="5"/>
  <c r="D1223" i="1" s="1"/>
  <c r="D246" i="5"/>
  <c r="F244" i="5"/>
  <c r="F243" i="5"/>
  <c r="E242" i="5"/>
  <c r="D242" i="5"/>
  <c r="F242" i="5" s="1"/>
  <c r="F241" i="5"/>
  <c r="F240" i="5"/>
  <c r="E239" i="5"/>
  <c r="D239" i="5"/>
  <c r="C1216" i="1" s="1"/>
  <c r="D238" i="5"/>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154" i="1" s="1"/>
  <c r="D180" i="5"/>
  <c r="F180" i="5" s="1"/>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D118" i="5" s="1"/>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7" i="5"/>
  <c r="F76" i="5"/>
  <c r="F75" i="5"/>
  <c r="F74" i="5"/>
  <c r="F73" i="5"/>
  <c r="F72" i="5"/>
  <c r="F71" i="5"/>
  <c r="E70" i="5"/>
  <c r="D70" i="5"/>
  <c r="E69" i="5"/>
  <c r="F67" i="5"/>
  <c r="F66" i="5"/>
  <c r="F65" i="5"/>
  <c r="F64" i="5"/>
  <c r="F63" i="5"/>
  <c r="E63" i="5"/>
  <c r="D63" i="5"/>
  <c r="F62" i="5"/>
  <c r="F61" i="5"/>
  <c r="F60" i="5"/>
  <c r="F59" i="5"/>
  <c r="F58" i="5"/>
  <c r="F57" i="5"/>
  <c r="E56" i="5"/>
  <c r="D56" i="5"/>
  <c r="C1034" i="1"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E644" i="4" s="1"/>
  <c r="D638" i="1" s="1"/>
  <c r="D417" i="4"/>
  <c r="E416" i="4"/>
  <c r="E643" i="4" s="1"/>
  <c r="D637" i="1" s="1"/>
  <c r="D416" i="4"/>
  <c r="F416" i="4" s="1"/>
  <c r="F411" i="4"/>
  <c r="F410" i="4"/>
  <c r="F409" i="4"/>
  <c r="F406" i="4"/>
  <c r="F405" i="4"/>
  <c r="F404" i="4"/>
  <c r="F403" i="4"/>
  <c r="E402" i="4"/>
  <c r="D397" i="1" s="1"/>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C364" i="1" s="1"/>
  <c r="F368" i="4"/>
  <c r="F367" i="4"/>
  <c r="F366" i="4"/>
  <c r="F365" i="4"/>
  <c r="F364" i="4"/>
  <c r="E364" i="4"/>
  <c r="D364" i="4"/>
  <c r="F362" i="4"/>
  <c r="F361" i="4"/>
  <c r="F360" i="4"/>
  <c r="F359" i="4"/>
  <c r="F358" i="4"/>
  <c r="F357" i="4"/>
  <c r="E356" i="4"/>
  <c r="D351" i="1" s="1"/>
  <c r="D356" i="4"/>
  <c r="C351" i="1" s="1"/>
  <c r="F355" i="4"/>
  <c r="F354" i="4"/>
  <c r="F353" i="4"/>
  <c r="E352" i="4"/>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E259" i="4"/>
  <c r="E252" i="4" s="1"/>
  <c r="D248" i="1" s="1"/>
  <c r="D259" i="4"/>
  <c r="F258" i="4"/>
  <c r="F257" i="4"/>
  <c r="F256" i="4"/>
  <c r="F255" i="4"/>
  <c r="F254" i="4"/>
  <c r="F253" i="4"/>
  <c r="E253" i="4"/>
  <c r="D253" i="4"/>
  <c r="D252" i="4"/>
  <c r="F251" i="4"/>
  <c r="F250" i="4"/>
  <c r="F249" i="4"/>
  <c r="F248" i="4"/>
  <c r="E247" i="4"/>
  <c r="E224" i="4" s="1"/>
  <c r="D220" i="1"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D140" i="4"/>
  <c r="E139" i="4"/>
  <c r="F138" i="4"/>
  <c r="F137" i="4"/>
  <c r="F136" i="4"/>
  <c r="F135" i="4"/>
  <c r="E134" i="4"/>
  <c r="E133" i="4" s="1"/>
  <c r="D134" i="4"/>
  <c r="F134" i="4" s="1"/>
  <c r="D133" i="4"/>
  <c r="F132" i="4"/>
  <c r="F131" i="4"/>
  <c r="F130" i="4"/>
  <c r="F129" i="4"/>
  <c r="E128" i="4"/>
  <c r="D128" i="4"/>
  <c r="F128" i="4" s="1"/>
  <c r="F127" i="4"/>
  <c r="F126" i="4"/>
  <c r="E125" i="4"/>
  <c r="E124" i="4" s="1"/>
  <c r="D125" i="4"/>
  <c r="D124" i="4"/>
  <c r="F124" i="4" s="1"/>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D77" i="4"/>
  <c r="F76" i="4"/>
  <c r="F75" i="4"/>
  <c r="E74" i="4"/>
  <c r="D74" i="4"/>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E54" i="4"/>
  <c r="D50" i="1" s="1"/>
  <c r="D54" i="4"/>
  <c r="C50" i="1"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G1578" i="1"/>
  <c r="C1578" i="1"/>
  <c r="H1578" i="1" s="1"/>
  <c r="C1577" i="1"/>
  <c r="H1577" i="1" s="1"/>
  <c r="C1576" i="1"/>
  <c r="H1575" i="1"/>
  <c r="G1575" i="1"/>
  <c r="C1575" i="1"/>
  <c r="H1574" i="1"/>
  <c r="C1574" i="1"/>
  <c r="G1574" i="1" s="1"/>
  <c r="G1573" i="1"/>
  <c r="C1573" i="1"/>
  <c r="H1573" i="1" s="1"/>
  <c r="C1572" i="1"/>
  <c r="G1572" i="1" s="1"/>
  <c r="H1571" i="1"/>
  <c r="G1571" i="1"/>
  <c r="C1571" i="1"/>
  <c r="G1570" i="1"/>
  <c r="C1570" i="1"/>
  <c r="H1570" i="1" s="1"/>
  <c r="C1569" i="1"/>
  <c r="H1569" i="1" s="1"/>
  <c r="C1568" i="1"/>
  <c r="H1567" i="1"/>
  <c r="G1567" i="1"/>
  <c r="C1567" i="1"/>
  <c r="H1566" i="1"/>
  <c r="C1566" i="1"/>
  <c r="G1566" i="1" s="1"/>
  <c r="G1565" i="1"/>
  <c r="C1565" i="1"/>
  <c r="H1565" i="1" s="1"/>
  <c r="C1564" i="1"/>
  <c r="G1564" i="1" s="1"/>
  <c r="H1563" i="1"/>
  <c r="G1563" i="1"/>
  <c r="C1563" i="1"/>
  <c r="G1562" i="1"/>
  <c r="C1562" i="1"/>
  <c r="H1562" i="1" s="1"/>
  <c r="C1561" i="1"/>
  <c r="H1561" i="1" s="1"/>
  <c r="C1560" i="1"/>
  <c r="H1559" i="1"/>
  <c r="G1559" i="1"/>
  <c r="C1559" i="1"/>
  <c r="H1558" i="1"/>
  <c r="C1558" i="1"/>
  <c r="G1558" i="1" s="1"/>
  <c r="G1557" i="1"/>
  <c r="C1557" i="1"/>
  <c r="H1557" i="1" s="1"/>
  <c r="C1556" i="1"/>
  <c r="G1556" i="1" s="1"/>
  <c r="H1555" i="1"/>
  <c r="G1555" i="1"/>
  <c r="C1555" i="1"/>
  <c r="G1554" i="1"/>
  <c r="C1554" i="1"/>
  <c r="H1554" i="1" s="1"/>
  <c r="C1553" i="1"/>
  <c r="H1553" i="1" s="1"/>
  <c r="C1552" i="1"/>
  <c r="H1551" i="1"/>
  <c r="G1551" i="1"/>
  <c r="C1551" i="1"/>
  <c r="H1550" i="1"/>
  <c r="C1550" i="1"/>
  <c r="G1550" i="1" s="1"/>
  <c r="G1549" i="1"/>
  <c r="C1549" i="1"/>
  <c r="H1549" i="1" s="1"/>
  <c r="C1548" i="1"/>
  <c r="G1548" i="1" s="1"/>
  <c r="H1547" i="1"/>
  <c r="G1547" i="1"/>
  <c r="C1547" i="1"/>
  <c r="G1546" i="1"/>
  <c r="C1546" i="1"/>
  <c r="H1546" i="1" s="1"/>
  <c r="C1545" i="1"/>
  <c r="H1545" i="1" s="1"/>
  <c r="C1544" i="1"/>
  <c r="H1543" i="1"/>
  <c r="G1543" i="1"/>
  <c r="C1543" i="1"/>
  <c r="H1542" i="1"/>
  <c r="C1542" i="1"/>
  <c r="G1542" i="1" s="1"/>
  <c r="G1541" i="1"/>
  <c r="C1541" i="1"/>
  <c r="H1541" i="1" s="1"/>
  <c r="C1540" i="1"/>
  <c r="G1540" i="1" s="1"/>
  <c r="H1539" i="1"/>
  <c r="G1539" i="1"/>
  <c r="C1539" i="1"/>
  <c r="G1538" i="1"/>
  <c r="C1538" i="1"/>
  <c r="H1538" i="1" s="1"/>
  <c r="C1537" i="1"/>
  <c r="H1537" i="1" s="1"/>
  <c r="C1536" i="1"/>
  <c r="H1535" i="1"/>
  <c r="G1535" i="1"/>
  <c r="C1535" i="1"/>
  <c r="H1534" i="1"/>
  <c r="C1534" i="1"/>
  <c r="G1534" i="1" s="1"/>
  <c r="G1533" i="1"/>
  <c r="C1533" i="1"/>
  <c r="H1533" i="1" s="1"/>
  <c r="C1532" i="1"/>
  <c r="G1532" i="1" s="1"/>
  <c r="H1531" i="1"/>
  <c r="G1531" i="1"/>
  <c r="C1531" i="1"/>
  <c r="G1530" i="1"/>
  <c r="C1530" i="1"/>
  <c r="H1530" i="1" s="1"/>
  <c r="C1529" i="1"/>
  <c r="H1529" i="1" s="1"/>
  <c r="C1528" i="1"/>
  <c r="H1527" i="1"/>
  <c r="G1527" i="1"/>
  <c r="C1527" i="1"/>
  <c r="H1526" i="1"/>
  <c r="C1526" i="1"/>
  <c r="G1526" i="1" s="1"/>
  <c r="G1525" i="1"/>
  <c r="C1525" i="1"/>
  <c r="H1525" i="1" s="1"/>
  <c r="C1524" i="1"/>
  <c r="H1523" i="1"/>
  <c r="C1523" i="1"/>
  <c r="G1523" i="1" s="1"/>
  <c r="H1522" i="1"/>
  <c r="G1522" i="1"/>
  <c r="C1522" i="1"/>
  <c r="G1521" i="1"/>
  <c r="C1521" i="1"/>
  <c r="H1521" i="1" s="1"/>
  <c r="C1520" i="1"/>
  <c r="H1519" i="1"/>
  <c r="C1519" i="1"/>
  <c r="G1519" i="1" s="1"/>
  <c r="C1516" i="1"/>
  <c r="H1515" i="1"/>
  <c r="C1515" i="1"/>
  <c r="G1515" i="1" s="1"/>
  <c r="H1514" i="1"/>
  <c r="G1514" i="1"/>
  <c r="C1514" i="1"/>
  <c r="G1513" i="1"/>
  <c r="C1513" i="1"/>
  <c r="H1513" i="1" s="1"/>
  <c r="C1512" i="1"/>
  <c r="H1511" i="1"/>
  <c r="C1511" i="1"/>
  <c r="G1511" i="1" s="1"/>
  <c r="H1510" i="1"/>
  <c r="G1510" i="1"/>
  <c r="C1510" i="1"/>
  <c r="G1509" i="1"/>
  <c r="C1509" i="1"/>
  <c r="H1509" i="1" s="1"/>
  <c r="C1508" i="1"/>
  <c r="C1507" i="1"/>
  <c r="G1507" i="1" s="1"/>
  <c r="H1506" i="1"/>
  <c r="G1506" i="1"/>
  <c r="C1506" i="1"/>
  <c r="G1505" i="1"/>
  <c r="C1505" i="1"/>
  <c r="H1505" i="1" s="1"/>
  <c r="C1504" i="1"/>
  <c r="C1503" i="1"/>
  <c r="G1503" i="1" s="1"/>
  <c r="H1502" i="1"/>
  <c r="C1502" i="1"/>
  <c r="G1502" i="1" s="1"/>
  <c r="C1501" i="1"/>
  <c r="H1501" i="1" s="1"/>
  <c r="C1500" i="1"/>
  <c r="H1498" i="1"/>
  <c r="G1498" i="1"/>
  <c r="C1498" i="1"/>
  <c r="H1497" i="1"/>
  <c r="G1497" i="1"/>
  <c r="C1497" i="1"/>
  <c r="G1496" i="1"/>
  <c r="C1496" i="1"/>
  <c r="H1496" i="1" s="1"/>
  <c r="H1495" i="1"/>
  <c r="C1495" i="1"/>
  <c r="G1495" i="1" s="1"/>
  <c r="H1494" i="1"/>
  <c r="G1494" i="1"/>
  <c r="C1494" i="1"/>
  <c r="G1493" i="1"/>
  <c r="C1493" i="1"/>
  <c r="H1493" i="1" s="1"/>
  <c r="C1492" i="1"/>
  <c r="H1492" i="1" s="1"/>
  <c r="C1491" i="1"/>
  <c r="G1491" i="1" s="1"/>
  <c r="H1490" i="1"/>
  <c r="G1490" i="1"/>
  <c r="C1490" i="1"/>
  <c r="C1489" i="1"/>
  <c r="H1489" i="1" s="1"/>
  <c r="G1488" i="1"/>
  <c r="C1488" i="1"/>
  <c r="H1488" i="1" s="1"/>
  <c r="H1487" i="1"/>
  <c r="C1487" i="1"/>
  <c r="G1487" i="1" s="1"/>
  <c r="H1486" i="1"/>
  <c r="C1486" i="1"/>
  <c r="G1486" i="1" s="1"/>
  <c r="C1485" i="1"/>
  <c r="H1485" i="1" s="1"/>
  <c r="C1484" i="1"/>
  <c r="H1484" i="1" s="1"/>
  <c r="C1482" i="1"/>
  <c r="H1482" i="1" s="1"/>
  <c r="C1480" i="1"/>
  <c r="G1480" i="1" s="1"/>
  <c r="G1479" i="1"/>
  <c r="D1479" i="1"/>
  <c r="J1479" i="1" s="1"/>
  <c r="C1479" i="1"/>
  <c r="H1478" i="1"/>
  <c r="D1478" i="1"/>
  <c r="C1478" i="1"/>
  <c r="J1477" i="1"/>
  <c r="H1477" i="1"/>
  <c r="G1477" i="1"/>
  <c r="D1477" i="1"/>
  <c r="C1477" i="1"/>
  <c r="D1476" i="1"/>
  <c r="C1476" i="1"/>
  <c r="D1475" i="1"/>
  <c r="C1475" i="1"/>
  <c r="D1474" i="1"/>
  <c r="C1474" i="1"/>
  <c r="H1473" i="1"/>
  <c r="D1473" i="1"/>
  <c r="C1473" i="1"/>
  <c r="H1472" i="1"/>
  <c r="D1472" i="1"/>
  <c r="J1472" i="1" s="1"/>
  <c r="C1472" i="1"/>
  <c r="D1471" i="1"/>
  <c r="C1471" i="1"/>
  <c r="J1471" i="1" s="1"/>
  <c r="D1470" i="1"/>
  <c r="H1470" i="1" s="1"/>
  <c r="C1470" i="1"/>
  <c r="C1469" i="1"/>
  <c r="H1468" i="1"/>
  <c r="G1468" i="1"/>
  <c r="D1468" i="1"/>
  <c r="J1468" i="1" s="1"/>
  <c r="C1468" i="1"/>
  <c r="D1467" i="1"/>
  <c r="C1467" i="1"/>
  <c r="D1466" i="1"/>
  <c r="C1466" i="1"/>
  <c r="H1465" i="1"/>
  <c r="D1465" i="1"/>
  <c r="C1465" i="1"/>
  <c r="H1464" i="1"/>
  <c r="G1464" i="1"/>
  <c r="D1464" i="1"/>
  <c r="J1464" i="1" s="1"/>
  <c r="C1464" i="1"/>
  <c r="D1463" i="1"/>
  <c r="C1463" i="1"/>
  <c r="D1462" i="1"/>
  <c r="C1462" i="1"/>
  <c r="D1461" i="1"/>
  <c r="C1461" i="1"/>
  <c r="H1460" i="1"/>
  <c r="D1460" i="1"/>
  <c r="C1460" i="1"/>
  <c r="H1459" i="1"/>
  <c r="G1459" i="1"/>
  <c r="D1459" i="1"/>
  <c r="J1459" i="1" s="1"/>
  <c r="C1459" i="1"/>
  <c r="J1458" i="1"/>
  <c r="D1458" i="1"/>
  <c r="C1458" i="1"/>
  <c r="D1457" i="1"/>
  <c r="C1457" i="1"/>
  <c r="H1456" i="1"/>
  <c r="D1456" i="1"/>
  <c r="C1456" i="1"/>
  <c r="H1455" i="1"/>
  <c r="G1455" i="1"/>
  <c r="D1455" i="1"/>
  <c r="J1455" i="1" s="1"/>
  <c r="C1455" i="1"/>
  <c r="H1454" i="1"/>
  <c r="G1454" i="1"/>
  <c r="D1454" i="1"/>
  <c r="C1454" i="1"/>
  <c r="H1453" i="1"/>
  <c r="G1453" i="1"/>
  <c r="D1453" i="1"/>
  <c r="C1453" i="1"/>
  <c r="J1452" i="1"/>
  <c r="D1452" i="1"/>
  <c r="C1452" i="1"/>
  <c r="D1451" i="1"/>
  <c r="C1451" i="1"/>
  <c r="D1450" i="1"/>
  <c r="H1450" i="1" s="1"/>
  <c r="C1450" i="1"/>
  <c r="H1449" i="1"/>
  <c r="G1449" i="1"/>
  <c r="D1449" i="1"/>
  <c r="J1449" i="1" s="1"/>
  <c r="C1449" i="1"/>
  <c r="J1448" i="1"/>
  <c r="D1448" i="1"/>
  <c r="C1448" i="1"/>
  <c r="D1447" i="1"/>
  <c r="C1447" i="1"/>
  <c r="H1446" i="1"/>
  <c r="D1446" i="1"/>
  <c r="C1446" i="1"/>
  <c r="C1445" i="1"/>
  <c r="H1444" i="1"/>
  <c r="G1444" i="1"/>
  <c r="I1444" i="1" s="1"/>
  <c r="D1444" i="1"/>
  <c r="C1444" i="1"/>
  <c r="J1444" i="1" s="1"/>
  <c r="D1443" i="1"/>
  <c r="C1443" i="1"/>
  <c r="D1442" i="1"/>
  <c r="C1442" i="1"/>
  <c r="J1442" i="1" s="1"/>
  <c r="G1441" i="1"/>
  <c r="D1441" i="1"/>
  <c r="C1441" i="1"/>
  <c r="H1440" i="1"/>
  <c r="G1440" i="1"/>
  <c r="I1440" i="1" s="1"/>
  <c r="D1440" i="1"/>
  <c r="C1440" i="1"/>
  <c r="J1440" i="1" s="1"/>
  <c r="J1439" i="1"/>
  <c r="D1439" i="1"/>
  <c r="C1439" i="1"/>
  <c r="G1438" i="1"/>
  <c r="D1438" i="1"/>
  <c r="C1438" i="1"/>
  <c r="C1437" i="1"/>
  <c r="C1436" i="1"/>
  <c r="G1434" i="1"/>
  <c r="D1434" i="1"/>
  <c r="C1434" i="1"/>
  <c r="G1433" i="1"/>
  <c r="D1433" i="1"/>
  <c r="C1433" i="1"/>
  <c r="D1432" i="1"/>
  <c r="C1432" i="1"/>
  <c r="D1431" i="1"/>
  <c r="C1431" i="1"/>
  <c r="G1430" i="1"/>
  <c r="D1430" i="1"/>
  <c r="C1430" i="1"/>
  <c r="G1429" i="1"/>
  <c r="D1429" i="1"/>
  <c r="C1429" i="1"/>
  <c r="D1428" i="1"/>
  <c r="C1428" i="1"/>
  <c r="D1427" i="1"/>
  <c r="C1427" i="1"/>
  <c r="G1426" i="1"/>
  <c r="D1426" i="1"/>
  <c r="C1426" i="1"/>
  <c r="G1425" i="1"/>
  <c r="D1425" i="1"/>
  <c r="C1425" i="1"/>
  <c r="D1424" i="1"/>
  <c r="C1424" i="1"/>
  <c r="D1423" i="1"/>
  <c r="G1422" i="1"/>
  <c r="D1422" i="1"/>
  <c r="C1422" i="1"/>
  <c r="G1421" i="1"/>
  <c r="D1421" i="1"/>
  <c r="C1421" i="1"/>
  <c r="D1420" i="1"/>
  <c r="C1420" i="1"/>
  <c r="D1419" i="1"/>
  <c r="C1419" i="1"/>
  <c r="G1418" i="1"/>
  <c r="D1418" i="1"/>
  <c r="C1418" i="1"/>
  <c r="G1417" i="1"/>
  <c r="D1417" i="1"/>
  <c r="C1417" i="1"/>
  <c r="D1416" i="1"/>
  <c r="C1416" i="1"/>
  <c r="D1415" i="1"/>
  <c r="C1415" i="1"/>
  <c r="G1414" i="1"/>
  <c r="D1414" i="1"/>
  <c r="C1414" i="1"/>
  <c r="G1413" i="1"/>
  <c r="D1413" i="1"/>
  <c r="C1413" i="1"/>
  <c r="D1412" i="1"/>
  <c r="C1412" i="1"/>
  <c r="D1411" i="1"/>
  <c r="C1411" i="1"/>
  <c r="G1410" i="1"/>
  <c r="D1410" i="1"/>
  <c r="C1410" i="1"/>
  <c r="G1409" i="1"/>
  <c r="D1409" i="1"/>
  <c r="C1409" i="1"/>
  <c r="D1408" i="1"/>
  <c r="D1407" i="1"/>
  <c r="C1407" i="1"/>
  <c r="G1406" i="1"/>
  <c r="D1406" i="1"/>
  <c r="C1406" i="1"/>
  <c r="G1405" i="1"/>
  <c r="D1405" i="1"/>
  <c r="C1405" i="1"/>
  <c r="D1404" i="1"/>
  <c r="C1404" i="1"/>
  <c r="D1403" i="1"/>
  <c r="C1403" i="1"/>
  <c r="G1402" i="1"/>
  <c r="D1402" i="1"/>
  <c r="C1402" i="1"/>
  <c r="G1401" i="1"/>
  <c r="D1401" i="1"/>
  <c r="C1401" i="1"/>
  <c r="D1400" i="1"/>
  <c r="C1400" i="1"/>
  <c r="D1399" i="1"/>
  <c r="C1399" i="1"/>
  <c r="G1398" i="1"/>
  <c r="D1398" i="1"/>
  <c r="C1398" i="1"/>
  <c r="G1397" i="1"/>
  <c r="D1397" i="1"/>
  <c r="C1397" i="1"/>
  <c r="D1396" i="1"/>
  <c r="C1396" i="1"/>
  <c r="D1395" i="1"/>
  <c r="C1395" i="1"/>
  <c r="G1394" i="1"/>
  <c r="D1394" i="1"/>
  <c r="C1394" i="1"/>
  <c r="G1393"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G1265" i="1" s="1"/>
  <c r="D1264" i="1"/>
  <c r="C1264" i="1"/>
  <c r="G1264" i="1" s="1"/>
  <c r="D1263" i="1"/>
  <c r="C1263" i="1"/>
  <c r="H1262" i="1"/>
  <c r="D1262" i="1"/>
  <c r="C1262" i="1"/>
  <c r="G1262" i="1" s="1"/>
  <c r="D1261" i="1"/>
  <c r="C1261" i="1"/>
  <c r="G1261" i="1" s="1"/>
  <c r="D1260" i="1"/>
  <c r="C1260" i="1"/>
  <c r="G1260" i="1" s="1"/>
  <c r="H1259" i="1"/>
  <c r="D1259" i="1"/>
  <c r="C1259" i="1"/>
  <c r="G1259" i="1" s="1"/>
  <c r="H1258" i="1"/>
  <c r="D1258" i="1"/>
  <c r="C1258" i="1"/>
  <c r="G1258" i="1" s="1"/>
  <c r="D1257" i="1"/>
  <c r="C1257" i="1"/>
  <c r="G1257" i="1" s="1"/>
  <c r="D1256" i="1"/>
  <c r="C1256" i="1"/>
  <c r="G1256" i="1" s="1"/>
  <c r="H1255" i="1"/>
  <c r="D1255" i="1"/>
  <c r="C1255" i="1"/>
  <c r="G1255" i="1" s="1"/>
  <c r="H1254" i="1"/>
  <c r="D1254" i="1"/>
  <c r="C1254" i="1"/>
  <c r="G1254" i="1" s="1"/>
  <c r="D1253" i="1"/>
  <c r="C1253" i="1"/>
  <c r="G1253" i="1" s="1"/>
  <c r="D1252" i="1"/>
  <c r="C1252" i="1"/>
  <c r="G1252" i="1" s="1"/>
  <c r="H1251" i="1"/>
  <c r="D1251" i="1"/>
  <c r="C1251" i="1"/>
  <c r="G1251" i="1" s="1"/>
  <c r="H1250" i="1"/>
  <c r="D1250" i="1"/>
  <c r="C1250" i="1"/>
  <c r="G1250" i="1" s="1"/>
  <c r="D1249" i="1"/>
  <c r="C1249" i="1"/>
  <c r="G1249" i="1" s="1"/>
  <c r="D1248" i="1"/>
  <c r="C1248" i="1"/>
  <c r="G1248" i="1" s="1"/>
  <c r="D1247" i="1"/>
  <c r="H1247" i="1" s="1"/>
  <c r="C1247" i="1"/>
  <c r="G1247" i="1" s="1"/>
  <c r="H1246" i="1"/>
  <c r="D1246" i="1"/>
  <c r="C1246" i="1"/>
  <c r="G1246" i="1" s="1"/>
  <c r="D1245" i="1"/>
  <c r="C1245" i="1"/>
  <c r="G1245" i="1" s="1"/>
  <c r="D1244" i="1"/>
  <c r="C1244" i="1"/>
  <c r="G1244" i="1" s="1"/>
  <c r="D1243" i="1"/>
  <c r="C1243" i="1"/>
  <c r="H1242" i="1"/>
  <c r="D1242" i="1"/>
  <c r="C1242" i="1"/>
  <c r="G1242" i="1" s="1"/>
  <c r="D1241" i="1"/>
  <c r="C1241" i="1"/>
  <c r="H1241" i="1" s="1"/>
  <c r="D1240" i="1"/>
  <c r="C1240" i="1"/>
  <c r="G1239" i="1"/>
  <c r="D1239" i="1"/>
  <c r="C1239" i="1"/>
  <c r="H1239" i="1" s="1"/>
  <c r="G1238" i="1"/>
  <c r="D1238" i="1"/>
  <c r="C1238" i="1"/>
  <c r="H1238" i="1" s="1"/>
  <c r="D1237" i="1"/>
  <c r="C1237" i="1"/>
  <c r="G1234" i="1"/>
  <c r="D1234" i="1"/>
  <c r="C1234" i="1"/>
  <c r="H1234" i="1" s="1"/>
  <c r="D1233" i="1"/>
  <c r="C1233" i="1"/>
  <c r="H1233" i="1" s="1"/>
  <c r="D1232" i="1"/>
  <c r="C1232" i="1"/>
  <c r="H1232" i="1" s="1"/>
  <c r="G1231" i="1"/>
  <c r="D1231" i="1"/>
  <c r="C1231" i="1"/>
  <c r="H1231" i="1" s="1"/>
  <c r="G1230" i="1"/>
  <c r="D1230" i="1"/>
  <c r="C1230" i="1"/>
  <c r="H1230" i="1" s="1"/>
  <c r="D1229" i="1"/>
  <c r="C1229" i="1"/>
  <c r="D1228" i="1"/>
  <c r="G1228" i="1" s="1"/>
  <c r="C1228" i="1"/>
  <c r="D1227" i="1"/>
  <c r="C1227" i="1"/>
  <c r="D1226" i="1"/>
  <c r="G1226" i="1" s="1"/>
  <c r="C1226" i="1"/>
  <c r="D1225" i="1"/>
  <c r="G1225" i="1" s="1"/>
  <c r="C1225" i="1"/>
  <c r="D1224" i="1"/>
  <c r="C1224" i="1"/>
  <c r="G1221" i="1"/>
  <c r="D1221" i="1"/>
  <c r="C1221" i="1"/>
  <c r="H1221" i="1" s="1"/>
  <c r="G1220" i="1"/>
  <c r="D1220" i="1"/>
  <c r="C1220" i="1"/>
  <c r="H1220" i="1" s="1"/>
  <c r="G1219" i="1"/>
  <c r="D1219" i="1"/>
  <c r="C1219" i="1"/>
  <c r="H1219" i="1" s="1"/>
  <c r="D1218" i="1"/>
  <c r="C1218" i="1"/>
  <c r="H1218" i="1" s="1"/>
  <c r="D1217" i="1"/>
  <c r="C1217" i="1"/>
  <c r="H1217" i="1" s="1"/>
  <c r="D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H1076" i="1" s="1"/>
  <c r="D1075" i="1"/>
  <c r="C1075" i="1"/>
  <c r="H1075" i="1" s="1"/>
  <c r="D1074" i="1"/>
  <c r="C1074" i="1"/>
  <c r="H1074" i="1" s="1"/>
  <c r="G1073" i="1"/>
  <c r="D1073" i="1"/>
  <c r="C1073" i="1"/>
  <c r="H1073" i="1" s="1"/>
  <c r="G1072" i="1"/>
  <c r="D1072" i="1"/>
  <c r="C1072" i="1"/>
  <c r="H1072" i="1" s="1"/>
  <c r="D1071" i="1"/>
  <c r="C1071" i="1"/>
  <c r="H1071" i="1" s="1"/>
  <c r="D1070" i="1"/>
  <c r="C1070" i="1"/>
  <c r="H1070" i="1" s="1"/>
  <c r="G1069" i="1"/>
  <c r="D1069" i="1"/>
  <c r="C1069" i="1"/>
  <c r="H1069" i="1" s="1"/>
  <c r="G1068" i="1"/>
  <c r="D1068" i="1"/>
  <c r="C1068" i="1"/>
  <c r="H1068" i="1" s="1"/>
  <c r="D1067" i="1"/>
  <c r="C1067" i="1"/>
  <c r="H1067" i="1" s="1"/>
  <c r="D1066" i="1"/>
  <c r="C1066" i="1"/>
  <c r="H1066" i="1" s="1"/>
  <c r="D1065" i="1"/>
  <c r="G1064" i="1"/>
  <c r="D1064" i="1"/>
  <c r="C1064" i="1"/>
  <c r="H1064" i="1" s="1"/>
  <c r="D1063" i="1"/>
  <c r="C1063" i="1"/>
  <c r="H1063" i="1" s="1"/>
  <c r="D1062" i="1"/>
  <c r="C1062" i="1"/>
  <c r="H1062" i="1" s="1"/>
  <c r="D1061" i="1"/>
  <c r="G1061" i="1" s="1"/>
  <c r="C1061" i="1"/>
  <c r="G1060" i="1"/>
  <c r="D1060" i="1"/>
  <c r="C1060" i="1"/>
  <c r="H1060" i="1" s="1"/>
  <c r="D1059" i="1"/>
  <c r="C1059" i="1"/>
  <c r="H1059" i="1" s="1"/>
  <c r="D1058" i="1"/>
  <c r="C1058" i="1"/>
  <c r="H1058" i="1" s="1"/>
  <c r="G1057" i="1"/>
  <c r="D1057" i="1"/>
  <c r="C1057" i="1"/>
  <c r="H1057" i="1" s="1"/>
  <c r="D1056" i="1"/>
  <c r="D1055" i="1"/>
  <c r="C1055" i="1"/>
  <c r="D1054" i="1"/>
  <c r="C1054" i="1"/>
  <c r="H1054" i="1" s="1"/>
  <c r="D1053" i="1"/>
  <c r="G1053" i="1" s="1"/>
  <c r="C1053" i="1"/>
  <c r="G1052" i="1"/>
  <c r="D1052" i="1"/>
  <c r="C1052" i="1"/>
  <c r="H1052" i="1" s="1"/>
  <c r="D1051" i="1"/>
  <c r="C1051" i="1"/>
  <c r="D1050" i="1"/>
  <c r="C1050" i="1"/>
  <c r="H1050" i="1" s="1"/>
  <c r="D1049" i="1"/>
  <c r="C1049" i="1"/>
  <c r="G1049" i="1" s="1"/>
  <c r="D1048" i="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D1035" i="1"/>
  <c r="C1035" i="1"/>
  <c r="D1034" i="1"/>
  <c r="D1033" i="1"/>
  <c r="C1033" i="1"/>
  <c r="G1033" i="1" s="1"/>
  <c r="D1032" i="1"/>
  <c r="C1032" i="1"/>
  <c r="D1031" i="1"/>
  <c r="C1031" i="1"/>
  <c r="G1031" i="1" s="1"/>
  <c r="D1030" i="1"/>
  <c r="D1029" i="1"/>
  <c r="C1029" i="1"/>
  <c r="G1029" i="1" s="1"/>
  <c r="D1028" i="1"/>
  <c r="C1028" i="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D1011" i="1"/>
  <c r="C1011" i="1"/>
  <c r="G1011" i="1" s="1"/>
  <c r="D1010" i="1"/>
  <c r="C1010" i="1"/>
  <c r="G1010" i="1" s="1"/>
  <c r="D1009" i="1"/>
  <c r="C1009" i="1"/>
  <c r="G1009" i="1" s="1"/>
  <c r="D1008" i="1"/>
  <c r="C1008" i="1"/>
  <c r="D1007" i="1"/>
  <c r="D1006" i="1"/>
  <c r="C1006" i="1"/>
  <c r="D1005" i="1"/>
  <c r="C1005" i="1"/>
  <c r="G1005" i="1" s="1"/>
  <c r="D1004" i="1"/>
  <c r="C1004" i="1"/>
  <c r="D1003" i="1"/>
  <c r="C1003" i="1"/>
  <c r="G1003" i="1" s="1"/>
  <c r="D1002" i="1"/>
  <c r="C1002" i="1"/>
  <c r="G1002" i="1" s="1"/>
  <c r="D1001" i="1"/>
  <c r="C1001" i="1"/>
  <c r="G1001" i="1" s="1"/>
  <c r="D1000" i="1"/>
  <c r="C1000" i="1"/>
  <c r="G1000" i="1" s="1"/>
  <c r="D999" i="1"/>
  <c r="C999" i="1"/>
  <c r="D998" i="1"/>
  <c r="C998" i="1"/>
  <c r="G998" i="1" s="1"/>
  <c r="D997" i="1"/>
  <c r="D996" i="1"/>
  <c r="C996" i="1"/>
  <c r="D995" i="1"/>
  <c r="C995" i="1"/>
  <c r="G995" i="1" s="1"/>
  <c r="D994" i="1"/>
  <c r="C994" i="1"/>
  <c r="G994" i="1" s="1"/>
  <c r="D993" i="1"/>
  <c r="C993" i="1"/>
  <c r="D992" i="1"/>
  <c r="C992" i="1"/>
  <c r="G992" i="1" s="1"/>
  <c r="D991" i="1"/>
  <c r="C991" i="1"/>
  <c r="D989" i="1"/>
  <c r="C989" i="1"/>
  <c r="G989" i="1" s="1"/>
  <c r="D988" i="1"/>
  <c r="C988" i="1"/>
  <c r="D987" i="1"/>
  <c r="C987" i="1"/>
  <c r="G987"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D774" i="1"/>
  <c r="C774" i="1"/>
  <c r="H774" i="1" s="1"/>
  <c r="D773" i="1"/>
  <c r="C773" i="1"/>
  <c r="H773" i="1" s="1"/>
  <c r="G772" i="1"/>
  <c r="D772" i="1"/>
  <c r="C772" i="1"/>
  <c r="H772" i="1" s="1"/>
  <c r="G771" i="1"/>
  <c r="D771" i="1"/>
  <c r="C771" i="1"/>
  <c r="H771" i="1" s="1"/>
  <c r="D770" i="1"/>
  <c r="C770" i="1"/>
  <c r="H770" i="1" s="1"/>
  <c r="D769" i="1"/>
  <c r="C769" i="1"/>
  <c r="H769" i="1" s="1"/>
  <c r="G768" i="1"/>
  <c r="D768" i="1"/>
  <c r="C768" i="1"/>
  <c r="H768" i="1" s="1"/>
  <c r="G767" i="1"/>
  <c r="D767" i="1"/>
  <c r="C767" i="1"/>
  <c r="H767" i="1" s="1"/>
  <c r="D766" i="1"/>
  <c r="C766" i="1"/>
  <c r="H766" i="1" s="1"/>
  <c r="D765" i="1"/>
  <c r="C765" i="1"/>
  <c r="H765" i="1" s="1"/>
  <c r="G764" i="1"/>
  <c r="D764" i="1"/>
  <c r="C764" i="1"/>
  <c r="H764" i="1" s="1"/>
  <c r="G763" i="1"/>
  <c r="D763" i="1"/>
  <c r="C763" i="1"/>
  <c r="H763" i="1" s="1"/>
  <c r="D762" i="1"/>
  <c r="C762" i="1"/>
  <c r="H762" i="1" s="1"/>
  <c r="D761" i="1"/>
  <c r="C761" i="1"/>
  <c r="H761" i="1" s="1"/>
  <c r="G760" i="1"/>
  <c r="D760" i="1"/>
  <c r="C760" i="1"/>
  <c r="H760" i="1" s="1"/>
  <c r="G759" i="1"/>
  <c r="D759" i="1"/>
  <c r="C759" i="1"/>
  <c r="H759" i="1" s="1"/>
  <c r="D758" i="1"/>
  <c r="C758" i="1"/>
  <c r="H758" i="1" s="1"/>
  <c r="D757" i="1"/>
  <c r="C757" i="1"/>
  <c r="H757" i="1" s="1"/>
  <c r="G756" i="1"/>
  <c r="D756" i="1"/>
  <c r="C756" i="1"/>
  <c r="H756" i="1" s="1"/>
  <c r="G755" i="1"/>
  <c r="D755" i="1"/>
  <c r="C755" i="1"/>
  <c r="H755" i="1" s="1"/>
  <c r="D754" i="1"/>
  <c r="C754" i="1"/>
  <c r="H754" i="1" s="1"/>
  <c r="D753" i="1"/>
  <c r="C753" i="1"/>
  <c r="H753" i="1" s="1"/>
  <c r="G752" i="1"/>
  <c r="D752" i="1"/>
  <c r="C752" i="1"/>
  <c r="H752" i="1" s="1"/>
  <c r="G751" i="1"/>
  <c r="D751" i="1"/>
  <c r="C751" i="1"/>
  <c r="H751" i="1" s="1"/>
  <c r="D750" i="1"/>
  <c r="C750" i="1"/>
  <c r="H750" i="1" s="1"/>
  <c r="D749" i="1"/>
  <c r="C749" i="1"/>
  <c r="H749" i="1" s="1"/>
  <c r="G748" i="1"/>
  <c r="D748" i="1"/>
  <c r="C748" i="1"/>
  <c r="H748" i="1" s="1"/>
  <c r="G747" i="1"/>
  <c r="D747" i="1"/>
  <c r="C747" i="1"/>
  <c r="H747" i="1" s="1"/>
  <c r="D746" i="1"/>
  <c r="C746" i="1"/>
  <c r="H746" i="1" s="1"/>
  <c r="D745" i="1"/>
  <c r="C745" i="1"/>
  <c r="H745" i="1" s="1"/>
  <c r="G744" i="1"/>
  <c r="D744" i="1"/>
  <c r="C744" i="1"/>
  <c r="H744" i="1" s="1"/>
  <c r="G743" i="1"/>
  <c r="D743" i="1"/>
  <c r="C743" i="1"/>
  <c r="H743" i="1" s="1"/>
  <c r="D742" i="1"/>
  <c r="C742" i="1"/>
  <c r="H742" i="1" s="1"/>
  <c r="D741" i="1"/>
  <c r="C741" i="1"/>
  <c r="H741" i="1" s="1"/>
  <c r="G740" i="1"/>
  <c r="D740" i="1"/>
  <c r="C740" i="1"/>
  <c r="H740" i="1" s="1"/>
  <c r="G739" i="1"/>
  <c r="D739" i="1"/>
  <c r="C739" i="1"/>
  <c r="H739" i="1" s="1"/>
  <c r="D738" i="1"/>
  <c r="C738" i="1"/>
  <c r="H738" i="1" s="1"/>
  <c r="D737" i="1"/>
  <c r="C737" i="1"/>
  <c r="H737" i="1" s="1"/>
  <c r="G736" i="1"/>
  <c r="D736" i="1"/>
  <c r="C736" i="1"/>
  <c r="H736" i="1" s="1"/>
  <c r="G735" i="1"/>
  <c r="D735" i="1"/>
  <c r="C735" i="1"/>
  <c r="H735" i="1" s="1"/>
  <c r="D734" i="1"/>
  <c r="C734" i="1"/>
  <c r="H734" i="1" s="1"/>
  <c r="D733" i="1"/>
  <c r="C733" i="1"/>
  <c r="H733" i="1" s="1"/>
  <c r="G732" i="1"/>
  <c r="D732" i="1"/>
  <c r="C732" i="1"/>
  <c r="H732" i="1" s="1"/>
  <c r="G731" i="1"/>
  <c r="D731" i="1"/>
  <c r="C731" i="1"/>
  <c r="H731" i="1" s="1"/>
  <c r="D730" i="1"/>
  <c r="C730" i="1"/>
  <c r="H730" i="1" s="1"/>
  <c r="D729" i="1"/>
  <c r="C729" i="1"/>
  <c r="H729" i="1" s="1"/>
  <c r="G728" i="1"/>
  <c r="D728" i="1"/>
  <c r="C728" i="1"/>
  <c r="H728" i="1" s="1"/>
  <c r="G727" i="1"/>
  <c r="D727" i="1"/>
  <c r="C727" i="1"/>
  <c r="H727" i="1" s="1"/>
  <c r="D726" i="1"/>
  <c r="C726" i="1"/>
  <c r="H726" i="1" s="1"/>
  <c r="D725" i="1"/>
  <c r="C725" i="1"/>
  <c r="H725" i="1" s="1"/>
  <c r="G724" i="1"/>
  <c r="D724" i="1"/>
  <c r="C724" i="1"/>
  <c r="H724" i="1" s="1"/>
  <c r="G723" i="1"/>
  <c r="D723" i="1"/>
  <c r="C723" i="1"/>
  <c r="H723" i="1" s="1"/>
  <c r="D722" i="1"/>
  <c r="C722" i="1"/>
  <c r="H722" i="1" s="1"/>
  <c r="D721" i="1"/>
  <c r="C721" i="1"/>
  <c r="H721" i="1" s="1"/>
  <c r="D720" i="1"/>
  <c r="C720" i="1"/>
  <c r="G720" i="1" s="1"/>
  <c r="D719" i="1"/>
  <c r="C719" i="1"/>
  <c r="G719" i="1" s="1"/>
  <c r="D718" i="1"/>
  <c r="C718" i="1"/>
  <c r="G718" i="1" s="1"/>
  <c r="D717" i="1"/>
  <c r="C717" i="1"/>
  <c r="G717" i="1" s="1"/>
  <c r="D716" i="1"/>
  <c r="C716" i="1"/>
  <c r="G716" i="1" s="1"/>
  <c r="D715" i="1"/>
  <c r="C715" i="1"/>
  <c r="D714" i="1"/>
  <c r="C714" i="1"/>
  <c r="G714" i="1" s="1"/>
  <c r="D713" i="1"/>
  <c r="C713" i="1"/>
  <c r="G713" i="1" s="1"/>
  <c r="D712" i="1"/>
  <c r="C712" i="1"/>
  <c r="G712" i="1" s="1"/>
  <c r="D711" i="1"/>
  <c r="C711" i="1"/>
  <c r="G711" i="1" s="1"/>
  <c r="D710" i="1"/>
  <c r="C710" i="1"/>
  <c r="G710" i="1" s="1"/>
  <c r="D709" i="1"/>
  <c r="C709" i="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4" i="1"/>
  <c r="C644" i="1"/>
  <c r="D643" i="1"/>
  <c r="C643" i="1"/>
  <c r="D642" i="1"/>
  <c r="C642" i="1"/>
  <c r="G642" i="1" s="1"/>
  <c r="D641" i="1"/>
  <c r="C641"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G587" i="1"/>
  <c r="D587" i="1"/>
  <c r="C587" i="1"/>
  <c r="H587"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C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D478" i="1"/>
  <c r="G477" i="1"/>
  <c r="D477" i="1"/>
  <c r="C477" i="1"/>
  <c r="H477" i="1" s="1"/>
  <c r="G476" i="1"/>
  <c r="D476" i="1"/>
  <c r="C476" i="1"/>
  <c r="H476" i="1" s="1"/>
  <c r="G475" i="1"/>
  <c r="D475" i="1"/>
  <c r="C475" i="1"/>
  <c r="H475" i="1" s="1"/>
  <c r="G474" i="1"/>
  <c r="D474" i="1"/>
  <c r="C474" i="1"/>
  <c r="H474" i="1" s="1"/>
  <c r="D473" i="1"/>
  <c r="G473" i="1" s="1"/>
  <c r="C473" i="1"/>
  <c r="H473" i="1" s="1"/>
  <c r="D472" i="1"/>
  <c r="G472" i="1" s="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C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2" i="1"/>
  <c r="C412" i="1"/>
  <c r="H412" i="1" s="1"/>
  <c r="D411" i="1"/>
  <c r="C411" i="1"/>
  <c r="D406" i="1"/>
  <c r="G406" i="1" s="1"/>
  <c r="C406" i="1"/>
  <c r="H406" i="1" s="1"/>
  <c r="G405" i="1"/>
  <c r="D405" i="1"/>
  <c r="C405" i="1"/>
  <c r="H405" i="1" s="1"/>
  <c r="D404" i="1"/>
  <c r="C404" i="1"/>
  <c r="H404" i="1" s="1"/>
  <c r="G401" i="1"/>
  <c r="D401" i="1"/>
  <c r="C401" i="1"/>
  <c r="H401" i="1" s="1"/>
  <c r="G400" i="1"/>
  <c r="D400" i="1"/>
  <c r="C400" i="1"/>
  <c r="H400" i="1" s="1"/>
  <c r="G399" i="1"/>
  <c r="D399" i="1"/>
  <c r="C399" i="1"/>
  <c r="H399" i="1" s="1"/>
  <c r="D398" i="1"/>
  <c r="G398" i="1" s="1"/>
  <c r="C398" i="1"/>
  <c r="C397" i="1"/>
  <c r="G396" i="1"/>
  <c r="D396" i="1"/>
  <c r="C396" i="1"/>
  <c r="H396" i="1" s="1"/>
  <c r="G395" i="1"/>
  <c r="D395" i="1"/>
  <c r="C395" i="1"/>
  <c r="H395" i="1" s="1"/>
  <c r="G394" i="1"/>
  <c r="D394" i="1"/>
  <c r="C394" i="1"/>
  <c r="H394" i="1" s="1"/>
  <c r="G393" i="1"/>
  <c r="D393" i="1"/>
  <c r="C393" i="1"/>
  <c r="H393" i="1" s="1"/>
  <c r="G392" i="1"/>
  <c r="D392" i="1"/>
  <c r="C392" i="1"/>
  <c r="H392" i="1" s="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D373" i="1"/>
  <c r="G373" i="1" s="1"/>
  <c r="C373" i="1"/>
  <c r="G372" i="1"/>
  <c r="D372" i="1"/>
  <c r="C372" i="1"/>
  <c r="H372" i="1" s="1"/>
  <c r="D371" i="1"/>
  <c r="G371" i="1" s="1"/>
  <c r="C371" i="1"/>
  <c r="H371" i="1" s="1"/>
  <c r="G370" i="1"/>
  <c r="D370" i="1"/>
  <c r="C370" i="1"/>
  <c r="H370" i="1" s="1"/>
  <c r="G369" i="1"/>
  <c r="D369" i="1"/>
  <c r="C369" i="1"/>
  <c r="H369" i="1" s="1"/>
  <c r="G368" i="1"/>
  <c r="D368" i="1"/>
  <c r="C368" i="1"/>
  <c r="H368" i="1" s="1"/>
  <c r="G367" i="1"/>
  <c r="D367" i="1"/>
  <c r="C367" i="1"/>
  <c r="H367" i="1" s="1"/>
  <c r="D366" i="1"/>
  <c r="C366" i="1"/>
  <c r="D365" i="1"/>
  <c r="C365" i="1"/>
  <c r="H365" i="1" s="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D354" i="1"/>
  <c r="C354" i="1"/>
  <c r="H354" i="1" s="1"/>
  <c r="G353" i="1"/>
  <c r="D353" i="1"/>
  <c r="C353" i="1"/>
  <c r="H353" i="1" s="1"/>
  <c r="G352" i="1"/>
  <c r="D352" i="1"/>
  <c r="C352" i="1"/>
  <c r="H352" i="1" s="1"/>
  <c r="G350" i="1"/>
  <c r="D350" i="1"/>
  <c r="C350" i="1"/>
  <c r="H350" i="1" s="1"/>
  <c r="G349" i="1"/>
  <c r="D349" i="1"/>
  <c r="C349" i="1"/>
  <c r="H349" i="1" s="1"/>
  <c r="G348" i="1"/>
  <c r="D348" i="1"/>
  <c r="C348" i="1"/>
  <c r="H348" i="1" s="1"/>
  <c r="G347" i="1"/>
  <c r="D347" i="1"/>
  <c r="C347" i="1"/>
  <c r="H347" i="1" s="1"/>
  <c r="G344" i="1"/>
  <c r="D344" i="1"/>
  <c r="C344" i="1"/>
  <c r="H344" i="1" s="1"/>
  <c r="G343" i="1"/>
  <c r="D343" i="1"/>
  <c r="C343" i="1"/>
  <c r="H343" i="1" s="1"/>
  <c r="G342" i="1"/>
  <c r="D342" i="1"/>
  <c r="C342" i="1"/>
  <c r="H342" i="1" s="1"/>
  <c r="G341" i="1"/>
  <c r="D341" i="1"/>
  <c r="C341" i="1"/>
  <c r="H341" i="1" s="1"/>
  <c r="G340" i="1"/>
  <c r="D340" i="1"/>
  <c r="C340" i="1"/>
  <c r="H340" i="1" s="1"/>
  <c r="D339" i="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D313" i="1"/>
  <c r="G313" i="1" s="1"/>
  <c r="C313" i="1"/>
  <c r="H313" i="1" s="1"/>
  <c r="G312" i="1"/>
  <c r="D312" i="1"/>
  <c r="C312" i="1"/>
  <c r="H312" i="1" s="1"/>
  <c r="G311" i="1"/>
  <c r="D311" i="1"/>
  <c r="C311" i="1"/>
  <c r="H311" i="1" s="1"/>
  <c r="G310" i="1"/>
  <c r="D310" i="1"/>
  <c r="C310" i="1"/>
  <c r="H310" i="1" s="1"/>
  <c r="G309" i="1"/>
  <c r="D309" i="1"/>
  <c r="C309" i="1"/>
  <c r="H309" i="1" s="1"/>
  <c r="D308" i="1"/>
  <c r="G308" i="1" s="1"/>
  <c r="C308" i="1"/>
  <c r="H308" i="1" s="1"/>
  <c r="D307" i="1"/>
  <c r="C307"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G292" i="1"/>
  <c r="D292" i="1"/>
  <c r="C292" i="1"/>
  <c r="H292" i="1" s="1"/>
  <c r="D291" i="1"/>
  <c r="C291" i="1"/>
  <c r="D290" i="1"/>
  <c r="C290" i="1"/>
  <c r="H290" i="1" s="1"/>
  <c r="G289" i="1"/>
  <c r="D289" i="1"/>
  <c r="C289" i="1"/>
  <c r="H289" i="1" s="1"/>
  <c r="D288" i="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D259" i="1"/>
  <c r="G258" i="1"/>
  <c r="D258" i="1"/>
  <c r="C258" i="1"/>
  <c r="H258" i="1" s="1"/>
  <c r="G257" i="1"/>
  <c r="D257" i="1"/>
  <c r="C257" i="1"/>
  <c r="H257" i="1" s="1"/>
  <c r="G256" i="1"/>
  <c r="D256" i="1"/>
  <c r="C256" i="1"/>
  <c r="H256" i="1" s="1"/>
  <c r="D255" i="1"/>
  <c r="G255" i="1" s="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7" i="1"/>
  <c r="D247" i="1"/>
  <c r="C247" i="1"/>
  <c r="H247" i="1" s="1"/>
  <c r="D246" i="1"/>
  <c r="C246" i="1"/>
  <c r="H246" i="1" s="1"/>
  <c r="G245" i="1"/>
  <c r="D245" i="1"/>
  <c r="C245" i="1"/>
  <c r="H245" i="1" s="1"/>
  <c r="G244" i="1"/>
  <c r="D244" i="1"/>
  <c r="C244" i="1"/>
  <c r="H244" i="1" s="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19" i="1"/>
  <c r="D219" i="1"/>
  <c r="C219" i="1"/>
  <c r="H219" i="1" s="1"/>
  <c r="G218" i="1"/>
  <c r="D218" i="1"/>
  <c r="C218" i="1"/>
  <c r="H218" i="1" s="1"/>
  <c r="G217" i="1"/>
  <c r="D217" i="1"/>
  <c r="C217" i="1"/>
  <c r="H217" i="1" s="1"/>
  <c r="G216" i="1"/>
  <c r="D216" i="1"/>
  <c r="C216" i="1"/>
  <c r="H216" i="1" s="1"/>
  <c r="G215" i="1"/>
  <c r="D215" i="1"/>
  <c r="C215" i="1"/>
  <c r="H215" i="1" s="1"/>
  <c r="H214" i="1"/>
  <c r="G214" i="1"/>
  <c r="D214" i="1"/>
  <c r="C214" i="1"/>
  <c r="H213" i="1"/>
  <c r="G213" i="1"/>
  <c r="D213" i="1"/>
  <c r="C213" i="1"/>
  <c r="H212" i="1"/>
  <c r="G212" i="1"/>
  <c r="D212" i="1"/>
  <c r="C212" i="1"/>
  <c r="H211" i="1"/>
  <c r="G211" i="1"/>
  <c r="D211" i="1"/>
  <c r="C211" i="1"/>
  <c r="H210" i="1"/>
  <c r="G210" i="1"/>
  <c r="D210" i="1"/>
  <c r="C210" i="1"/>
  <c r="D209" i="1"/>
  <c r="H209" i="1" s="1"/>
  <c r="C209" i="1"/>
  <c r="H208" i="1"/>
  <c r="D208" i="1"/>
  <c r="C208" i="1"/>
  <c r="G208" i="1" s="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G190" i="1" s="1"/>
  <c r="C190" i="1"/>
  <c r="D189" i="1"/>
  <c r="C189" i="1"/>
  <c r="H189" i="1" s="1"/>
  <c r="D188" i="1"/>
  <c r="C188" i="1"/>
  <c r="D187" i="1"/>
  <c r="G187" i="1" s="1"/>
  <c r="C187" i="1"/>
  <c r="H187" i="1" s="1"/>
  <c r="H186" i="1"/>
  <c r="D186" i="1"/>
  <c r="C186" i="1"/>
  <c r="G186" i="1" s="1"/>
  <c r="H185" i="1"/>
  <c r="D185" i="1"/>
  <c r="G185" i="1" s="1"/>
  <c r="C185" i="1"/>
  <c r="D183" i="1"/>
  <c r="H183" i="1" s="1"/>
  <c r="C183" i="1"/>
  <c r="D182" i="1"/>
  <c r="C182" i="1"/>
  <c r="H182" i="1" s="1"/>
  <c r="D181" i="1"/>
  <c r="C181" i="1"/>
  <c r="D180" i="1"/>
  <c r="H180" i="1" s="1"/>
  <c r="C180" i="1"/>
  <c r="G180" i="1" s="1"/>
  <c r="G179" i="1"/>
  <c r="D179" i="1"/>
  <c r="C179" i="1"/>
  <c r="H179" i="1" s="1"/>
  <c r="H178" i="1"/>
  <c r="D178" i="1"/>
  <c r="C178" i="1"/>
  <c r="H177" i="1"/>
  <c r="G177" i="1"/>
  <c r="D177" i="1"/>
  <c r="C177" i="1"/>
  <c r="D176" i="1"/>
  <c r="H176" i="1" s="1"/>
  <c r="C176" i="1"/>
  <c r="H175" i="1"/>
  <c r="D175" i="1"/>
  <c r="C175" i="1"/>
  <c r="G175" i="1" s="1"/>
  <c r="H174" i="1"/>
  <c r="D174" i="1"/>
  <c r="C174" i="1"/>
  <c r="D173" i="1"/>
  <c r="D172" i="1"/>
  <c r="H172" i="1" s="1"/>
  <c r="C172" i="1"/>
  <c r="G172" i="1" s="1"/>
  <c r="H171" i="1"/>
  <c r="G171" i="1"/>
  <c r="D171" i="1"/>
  <c r="C171" i="1"/>
  <c r="H170" i="1"/>
  <c r="D170" i="1"/>
  <c r="C170" i="1"/>
  <c r="D169" i="1"/>
  <c r="H169" i="1" s="1"/>
  <c r="C169" i="1"/>
  <c r="H168" i="1"/>
  <c r="D168" i="1"/>
  <c r="C168" i="1"/>
  <c r="G168" i="1" s="1"/>
  <c r="H167" i="1"/>
  <c r="G167" i="1"/>
  <c r="D167" i="1"/>
  <c r="C167" i="1"/>
  <c r="H166" i="1"/>
  <c r="D166" i="1"/>
  <c r="C166" i="1"/>
  <c r="D165" i="1"/>
  <c r="H164" i="1"/>
  <c r="G164" i="1"/>
  <c r="D164" i="1"/>
  <c r="C164" i="1"/>
  <c r="H163" i="1"/>
  <c r="D163" i="1"/>
  <c r="G163" i="1" s="1"/>
  <c r="C163" i="1"/>
  <c r="D162" i="1"/>
  <c r="C162" i="1"/>
  <c r="H162" i="1" s="1"/>
  <c r="D161" i="1"/>
  <c r="C161" i="1"/>
  <c r="H161" i="1" s="1"/>
  <c r="C160" i="1"/>
  <c r="D158" i="1"/>
  <c r="C158" i="1"/>
  <c r="H158" i="1" s="1"/>
  <c r="D157" i="1"/>
  <c r="C157" i="1"/>
  <c r="H157" i="1" s="1"/>
  <c r="H156" i="1"/>
  <c r="G156" i="1"/>
  <c r="D156" i="1"/>
  <c r="C156" i="1"/>
  <c r="C155" i="1"/>
  <c r="D154" i="1"/>
  <c r="C154" i="1"/>
  <c r="H153" i="1"/>
  <c r="G153" i="1"/>
  <c r="D153" i="1"/>
  <c r="C153" i="1"/>
  <c r="H152" i="1"/>
  <c r="G152" i="1"/>
  <c r="D152" i="1"/>
  <c r="C152" i="1"/>
  <c r="D151" i="1"/>
  <c r="C151" i="1"/>
  <c r="H151" i="1" s="1"/>
  <c r="D150" i="1"/>
  <c r="C150" i="1"/>
  <c r="H150" i="1" s="1"/>
  <c r="C149" i="1"/>
  <c r="G146"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C132" i="1"/>
  <c r="G132" i="1" s="1"/>
  <c r="D131" i="1"/>
  <c r="C131" i="1"/>
  <c r="H131" i="1" s="1"/>
  <c r="D130" i="1"/>
  <c r="C130" i="1"/>
  <c r="H130" i="1" s="1"/>
  <c r="D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D84" i="1"/>
  <c r="C84" i="1"/>
  <c r="H84" i="1" s="1"/>
  <c r="D83" i="1"/>
  <c r="H83" i="1" s="1"/>
  <c r="C83" i="1"/>
  <c r="D82" i="1"/>
  <c r="C82" i="1"/>
  <c r="H82" i="1" s="1"/>
  <c r="H81" i="1"/>
  <c r="D81" i="1"/>
  <c r="C81" i="1"/>
  <c r="H80" i="1"/>
  <c r="G80" i="1"/>
  <c r="D80" i="1"/>
  <c r="C80" i="1"/>
  <c r="D79" i="1"/>
  <c r="D78" i="1"/>
  <c r="H77" i="1"/>
  <c r="G77" i="1"/>
  <c r="D77" i="1"/>
  <c r="C77" i="1"/>
  <c r="H76" i="1"/>
  <c r="D76" i="1"/>
  <c r="C76" i="1"/>
  <c r="G76" i="1" s="1"/>
  <c r="H75" i="1"/>
  <c r="G75" i="1"/>
  <c r="D75" i="1"/>
  <c r="C75" i="1"/>
  <c r="H74" i="1"/>
  <c r="D74" i="1"/>
  <c r="C74" i="1"/>
  <c r="D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D54" i="1"/>
  <c r="C54" i="1"/>
  <c r="H53" i="1"/>
  <c r="D53" i="1"/>
  <c r="C53" i="1"/>
  <c r="H52" i="1"/>
  <c r="G52" i="1"/>
  <c r="D52" i="1"/>
  <c r="C52" i="1"/>
  <c r="H51" i="1"/>
  <c r="D51" i="1"/>
  <c r="C51"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1236" i="1" l="1"/>
  <c r="H1237" i="1"/>
  <c r="H1236" i="1"/>
  <c r="E26" i="9"/>
  <c r="B26" i="9" s="1"/>
  <c r="F216" i="9"/>
  <c r="F246" i="5"/>
  <c r="I31" i="3"/>
  <c r="D1469" i="1"/>
  <c r="H1469" i="1" s="1"/>
  <c r="G1472" i="1"/>
  <c r="I1472" i="1" s="1"/>
  <c r="H1503" i="1"/>
  <c r="C1483" i="1"/>
  <c r="G1483" i="1" s="1"/>
  <c r="G1485" i="1"/>
  <c r="G1482" i="1"/>
  <c r="H1507" i="1"/>
  <c r="G1499" i="1"/>
  <c r="H1499" i="1"/>
  <c r="G1501" i="1"/>
  <c r="G1492" i="1"/>
  <c r="H1491" i="1"/>
  <c r="G1489" i="1"/>
  <c r="H1481" i="1"/>
  <c r="G1481" i="1"/>
  <c r="G1484" i="1"/>
  <c r="H1229" i="1"/>
  <c r="H1225" i="1"/>
  <c r="H1224" i="1"/>
  <c r="H1227" i="1"/>
  <c r="E245" i="5"/>
  <c r="D1222" i="1" s="1"/>
  <c r="E280" i="9"/>
  <c r="B280" i="9" s="1"/>
  <c r="H1228" i="1"/>
  <c r="E279" i="9"/>
  <c r="B279" i="9" s="1"/>
  <c r="H1226" i="1"/>
  <c r="H291" i="1"/>
  <c r="F418" i="4"/>
  <c r="H411" i="1"/>
  <c r="H288" i="1"/>
  <c r="H1243" i="1"/>
  <c r="G1240" i="1"/>
  <c r="G1229" i="1"/>
  <c r="C1223" i="1"/>
  <c r="H1223" i="1" s="1"/>
  <c r="G1224" i="1"/>
  <c r="D177" i="5"/>
  <c r="C1154" i="1" s="1"/>
  <c r="F119" i="5"/>
  <c r="E285" i="9"/>
  <c r="B285" i="9" s="1"/>
  <c r="H1263" i="1"/>
  <c r="G1263" i="1"/>
  <c r="G1243" i="1"/>
  <c r="H1240" i="1"/>
  <c r="G1241" i="1"/>
  <c r="F259" i="5"/>
  <c r="G1237" i="1"/>
  <c r="G1236" i="1"/>
  <c r="D258" i="5"/>
  <c r="G1233" i="1"/>
  <c r="G1232" i="1"/>
  <c r="G1227" i="1"/>
  <c r="G1223" i="1"/>
  <c r="G1218" i="1"/>
  <c r="F239" i="5"/>
  <c r="H1216" i="1"/>
  <c r="G1217" i="1"/>
  <c r="G1216" i="1"/>
  <c r="E288" i="9"/>
  <c r="B288" i="9" s="1"/>
  <c r="C1142" i="1"/>
  <c r="H1142" i="1" s="1"/>
  <c r="F135" i="5"/>
  <c r="C1096" i="1"/>
  <c r="H1096" i="1" s="1"/>
  <c r="F118" i="5"/>
  <c r="H1061" i="1"/>
  <c r="F70" i="5"/>
  <c r="C1048" i="1"/>
  <c r="G1048" i="1" s="1"/>
  <c r="D69" i="5"/>
  <c r="G1006" i="1"/>
  <c r="F19" i="5"/>
  <c r="G1036" i="1"/>
  <c r="G1035" i="1"/>
  <c r="F56" i="5"/>
  <c r="G1034" i="1"/>
  <c r="G1032" i="1"/>
  <c r="C1030" i="1"/>
  <c r="G1030" i="1" s="1"/>
  <c r="G1028" i="1"/>
  <c r="G1012" i="1"/>
  <c r="G1008" i="1"/>
  <c r="C1007" i="1"/>
  <c r="G1007" i="1" s="1"/>
  <c r="G1004" i="1"/>
  <c r="G999" i="1"/>
  <c r="E12" i="5"/>
  <c r="D990" i="1" s="1"/>
  <c r="C997" i="1"/>
  <c r="G997" i="1" s="1"/>
  <c r="G996" i="1"/>
  <c r="F13" i="5"/>
  <c r="G991" i="1"/>
  <c r="G993" i="1"/>
  <c r="F8" i="5"/>
  <c r="G988" i="1"/>
  <c r="C986" i="1"/>
  <c r="G986" i="1" s="1"/>
  <c r="E225" i="9"/>
  <c r="B225" i="9" s="1"/>
  <c r="G715" i="1"/>
  <c r="F219" i="9"/>
  <c r="B219" i="9" s="1"/>
  <c r="E43" i="9"/>
  <c r="B43" i="9" s="1"/>
  <c r="F218" i="9"/>
  <c r="E42" i="9"/>
  <c r="B42" i="9" s="1"/>
  <c r="E40" i="9"/>
  <c r="B40" i="9" s="1"/>
  <c r="G709" i="1"/>
  <c r="G641" i="1"/>
  <c r="J1445" i="1"/>
  <c r="H155" i="1"/>
  <c r="E22" i="9"/>
  <c r="B22" i="9" s="1"/>
  <c r="G644" i="1"/>
  <c r="G643" i="1"/>
  <c r="H397" i="1"/>
  <c r="H398" i="1"/>
  <c r="F402" i="4"/>
  <c r="H374" i="1"/>
  <c r="H373" i="1"/>
  <c r="H366" i="1"/>
  <c r="D364" i="1"/>
  <c r="E351" i="4"/>
  <c r="D346" i="1" s="1"/>
  <c r="F252" i="4"/>
  <c r="F259" i="4"/>
  <c r="G209" i="1"/>
  <c r="H207" i="1"/>
  <c r="H190" i="1"/>
  <c r="H188" i="1"/>
  <c r="F222" i="9"/>
  <c r="B222" i="9" s="1"/>
  <c r="E46" i="9"/>
  <c r="B46" i="9" s="1"/>
  <c r="F188" i="4"/>
  <c r="G183" i="1"/>
  <c r="H181" i="1"/>
  <c r="G178" i="1"/>
  <c r="G176" i="1"/>
  <c r="G174" i="1"/>
  <c r="F177" i="4"/>
  <c r="G170" i="1"/>
  <c r="G169" i="1"/>
  <c r="G166" i="1"/>
  <c r="F169" i="4"/>
  <c r="H160" i="1"/>
  <c r="F159" i="4"/>
  <c r="E39" i="9"/>
  <c r="H154" i="1"/>
  <c r="F217" i="9"/>
  <c r="B217" i="9" s="1"/>
  <c r="H149" i="1"/>
  <c r="F153" i="4"/>
  <c r="E311" i="4"/>
  <c r="D306" i="1" s="1"/>
  <c r="H307" i="1"/>
  <c r="F133" i="4"/>
  <c r="H120" i="1"/>
  <c r="H123" i="1"/>
  <c r="F125" i="4"/>
  <c r="H121" i="1"/>
  <c r="G83" i="1"/>
  <c r="G81" i="1"/>
  <c r="G74" i="1"/>
  <c r="F77" i="4"/>
  <c r="G54" i="1"/>
  <c r="F54" i="4"/>
  <c r="G53" i="1"/>
  <c r="G51" i="1"/>
  <c r="E50" i="4"/>
  <c r="D46" i="1" s="1"/>
  <c r="C645" i="1"/>
  <c r="G645" i="1" s="1"/>
  <c r="C413" i="1"/>
  <c r="H413" i="1" s="1"/>
  <c r="G404" i="1"/>
  <c r="G397" i="1"/>
  <c r="G366" i="1"/>
  <c r="H364" i="1"/>
  <c r="G364" i="1"/>
  <c r="G365" i="1"/>
  <c r="H351" i="1"/>
  <c r="G351" i="1"/>
  <c r="G354" i="1"/>
  <c r="D351" i="4"/>
  <c r="C346" i="1" s="1"/>
  <c r="F356" i="4"/>
  <c r="G307" i="1"/>
  <c r="G291" i="1"/>
  <c r="G413" i="1"/>
  <c r="G290" i="1"/>
  <c r="G288" i="1"/>
  <c r="G412" i="1"/>
  <c r="G411" i="1"/>
  <c r="C248" i="1"/>
  <c r="G246" i="1"/>
  <c r="G243" i="1"/>
  <c r="D196" i="4"/>
  <c r="G206" i="1"/>
  <c r="G207" i="1"/>
  <c r="G191" i="1"/>
  <c r="G189" i="1"/>
  <c r="G188" i="1"/>
  <c r="C184" i="1"/>
  <c r="G184" i="1" s="1"/>
  <c r="F221" i="9"/>
  <c r="B221" i="9" s="1"/>
  <c r="E45" i="9"/>
  <c r="B45" i="9" s="1"/>
  <c r="G182" i="1"/>
  <c r="B220" i="9"/>
  <c r="G181" i="1"/>
  <c r="C173" i="1"/>
  <c r="G173" i="1" s="1"/>
  <c r="B218" i="9"/>
  <c r="E41" i="9"/>
  <c r="B41" i="9" s="1"/>
  <c r="C165" i="1"/>
  <c r="G165" i="1" s="1"/>
  <c r="H165" i="1"/>
  <c r="G162" i="1"/>
  <c r="G160" i="1"/>
  <c r="G161" i="1"/>
  <c r="G158" i="1"/>
  <c r="G155" i="1"/>
  <c r="G157" i="1"/>
  <c r="G154" i="1"/>
  <c r="G151" i="1"/>
  <c r="G149" i="1"/>
  <c r="G150" i="1"/>
  <c r="D152" i="4"/>
  <c r="C148" i="1" s="1"/>
  <c r="C129" i="1"/>
  <c r="H129" i="1" s="1"/>
  <c r="G129" i="1"/>
  <c r="G130" i="1"/>
  <c r="G131" i="1"/>
  <c r="G120" i="1"/>
  <c r="G121" i="1"/>
  <c r="G123" i="1"/>
  <c r="G108" i="1"/>
  <c r="G113" i="1"/>
  <c r="E37" i="9"/>
  <c r="B37" i="9" s="1"/>
  <c r="G84" i="1"/>
  <c r="G82" i="1"/>
  <c r="F82" i="4"/>
  <c r="C78" i="1"/>
  <c r="C79" i="1"/>
  <c r="F83" i="4"/>
  <c r="C73" i="1"/>
  <c r="G50" i="1"/>
  <c r="H50" i="1"/>
  <c r="E283" i="9"/>
  <c r="B283" i="9" s="1"/>
  <c r="E284" i="9"/>
  <c r="B284" i="9" s="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G722" i="1"/>
  <c r="G726" i="1"/>
  <c r="G730" i="1"/>
  <c r="G734" i="1"/>
  <c r="G738" i="1"/>
  <c r="G742" i="1"/>
  <c r="G746" i="1"/>
  <c r="G750" i="1"/>
  <c r="G754" i="1"/>
  <c r="G758" i="1"/>
  <c r="G762" i="1"/>
  <c r="G766" i="1"/>
  <c r="G770" i="1"/>
  <c r="G774" i="1"/>
  <c r="G721" i="1"/>
  <c r="G725" i="1"/>
  <c r="G729" i="1"/>
  <c r="G733" i="1"/>
  <c r="G737" i="1"/>
  <c r="G741" i="1"/>
  <c r="G745" i="1"/>
  <c r="G749" i="1"/>
  <c r="G753" i="1"/>
  <c r="G757" i="1"/>
  <c r="G761" i="1"/>
  <c r="G765" i="1"/>
  <c r="G769" i="1"/>
  <c r="G773"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7" i="1"/>
  <c r="H988" i="1"/>
  <c r="H989" i="1"/>
  <c r="H991" i="1"/>
  <c r="H992" i="1"/>
  <c r="H993" i="1"/>
  <c r="H994" i="1"/>
  <c r="H995" i="1"/>
  <c r="H996" i="1"/>
  <c r="H998" i="1"/>
  <c r="H999" i="1"/>
  <c r="H1000" i="1"/>
  <c r="H1001" i="1"/>
  <c r="H1002" i="1"/>
  <c r="H1003" i="1"/>
  <c r="H1004" i="1"/>
  <c r="H1005" i="1"/>
  <c r="H1006"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1" i="1"/>
  <c r="H1055" i="1"/>
  <c r="H1094" i="1"/>
  <c r="G1094"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G1051" i="1"/>
  <c r="H1053" i="1"/>
  <c r="G1055" i="1"/>
  <c r="G1059" i="1"/>
  <c r="G1063" i="1"/>
  <c r="G1067" i="1"/>
  <c r="G1071" i="1"/>
  <c r="G1075" i="1"/>
  <c r="G1079" i="1"/>
  <c r="G1083" i="1"/>
  <c r="G1087"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G1050" i="1"/>
  <c r="G1054" i="1"/>
  <c r="G1058" i="1"/>
  <c r="G1062" i="1"/>
  <c r="G1066" i="1"/>
  <c r="G1070" i="1"/>
  <c r="G1074" i="1"/>
  <c r="G1078" i="1"/>
  <c r="G1082" i="1"/>
  <c r="G1086" i="1"/>
  <c r="G1090" i="1"/>
  <c r="H1126" i="1"/>
  <c r="G1126" i="1"/>
  <c r="H1128" i="1"/>
  <c r="G1128" i="1"/>
  <c r="H1130" i="1"/>
  <c r="G1130" i="1"/>
  <c r="H1132" i="1"/>
  <c r="G1132" i="1"/>
  <c r="H1134" i="1"/>
  <c r="G1134" i="1"/>
  <c r="H1136" i="1"/>
  <c r="G1136" i="1"/>
  <c r="H1138" i="1"/>
  <c r="G1138" i="1"/>
  <c r="H1140" i="1"/>
  <c r="G1140"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H1244" i="1"/>
  <c r="H1248" i="1"/>
  <c r="H1252" i="1"/>
  <c r="H1256" i="1"/>
  <c r="H1260"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H1395" i="1"/>
  <c r="G1395" i="1"/>
  <c r="H1403" i="1"/>
  <c r="G1403" i="1"/>
  <c r="H1439" i="1"/>
  <c r="G1439" i="1"/>
  <c r="I1439" i="1" s="1"/>
  <c r="H1443" i="1"/>
  <c r="G1443" i="1"/>
  <c r="I1443" i="1" s="1"/>
  <c r="H1462" i="1"/>
  <c r="G1462" i="1"/>
  <c r="I1462" i="1" s="1"/>
  <c r="J1462" i="1"/>
  <c r="H1466" i="1"/>
  <c r="G1466" i="1"/>
  <c r="J1466" i="1"/>
  <c r="G1544" i="1"/>
  <c r="H1544" i="1"/>
  <c r="G1576" i="1"/>
  <c r="H1576" i="1"/>
  <c r="H1415" i="1"/>
  <c r="G1415" i="1"/>
  <c r="H1431" i="1"/>
  <c r="G1431" i="1"/>
  <c r="G1463" i="1"/>
  <c r="I1463" i="1" s="1"/>
  <c r="H1463" i="1"/>
  <c r="G1467" i="1"/>
  <c r="I1467" i="1" s="1"/>
  <c r="H1467" i="1"/>
  <c r="H1474" i="1"/>
  <c r="G1474" i="1"/>
  <c r="J1474" i="1"/>
  <c r="G1536" i="1"/>
  <c r="H1536" i="1"/>
  <c r="G1568" i="1"/>
  <c r="H1568"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299" i="1"/>
  <c r="H1299"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H1391" i="1"/>
  <c r="G1391" i="1"/>
  <c r="H1399" i="1"/>
  <c r="G1399" i="1"/>
  <c r="H1407" i="1"/>
  <c r="G1407" i="1"/>
  <c r="J1443" i="1"/>
  <c r="H1447" i="1"/>
  <c r="G1447" i="1"/>
  <c r="J1447" i="1"/>
  <c r="H1451" i="1"/>
  <c r="G1451" i="1"/>
  <c r="I1451" i="1" s="1"/>
  <c r="J1451" i="1"/>
  <c r="H1457" i="1"/>
  <c r="G1457" i="1"/>
  <c r="J1457" i="1"/>
  <c r="H1461" i="1"/>
  <c r="G1461" i="1"/>
  <c r="G1471" i="1"/>
  <c r="H1471" i="1"/>
  <c r="G1475" i="1"/>
  <c r="H1475" i="1"/>
  <c r="H1520" i="1"/>
  <c r="G1520" i="1"/>
  <c r="H1524" i="1"/>
  <c r="G1524" i="1"/>
  <c r="G1528" i="1"/>
  <c r="H1528" i="1"/>
  <c r="G1560" i="1"/>
  <c r="H1560" i="1"/>
  <c r="H1245" i="1"/>
  <c r="H1249" i="1"/>
  <c r="H1253" i="1"/>
  <c r="H1257" i="1"/>
  <c r="H1261" i="1"/>
  <c r="H1265" i="1"/>
  <c r="H1411" i="1"/>
  <c r="G1411" i="1"/>
  <c r="H1419" i="1"/>
  <c r="G1419" i="1"/>
  <c r="H1427" i="1"/>
  <c r="G1427" i="1"/>
  <c r="G1448" i="1"/>
  <c r="H1448" i="1"/>
  <c r="G1452" i="1"/>
  <c r="H1452" i="1"/>
  <c r="G1458" i="1"/>
  <c r="H1458" i="1"/>
  <c r="J1463" i="1"/>
  <c r="J1467" i="1"/>
  <c r="G1552" i="1"/>
  <c r="H1552" i="1"/>
  <c r="H1392" i="1"/>
  <c r="H1396" i="1"/>
  <c r="H1400" i="1"/>
  <c r="H1404" i="1"/>
  <c r="H1412" i="1"/>
  <c r="H1416" i="1"/>
  <c r="H1420" i="1"/>
  <c r="H1424" i="1"/>
  <c r="H1428" i="1"/>
  <c r="H1432" i="1"/>
  <c r="I1449" i="1"/>
  <c r="I1455" i="1"/>
  <c r="I1459" i="1"/>
  <c r="I1464" i="1"/>
  <c r="I1468" i="1"/>
  <c r="G1476" i="1"/>
  <c r="J1476" i="1"/>
  <c r="H1480" i="1"/>
  <c r="D7" i="4"/>
  <c r="F8" i="4"/>
  <c r="F299" i="4"/>
  <c r="D344" i="4"/>
  <c r="F345" i="4"/>
  <c r="F490" i="4"/>
  <c r="D484" i="4"/>
  <c r="F529" i="4"/>
  <c r="F79" i="5"/>
  <c r="D78" i="5"/>
  <c r="G1392" i="1"/>
  <c r="H1394" i="1"/>
  <c r="G1396" i="1"/>
  <c r="H1398" i="1"/>
  <c r="G1400" i="1"/>
  <c r="H1402" i="1"/>
  <c r="G1404" i="1"/>
  <c r="H1406" i="1"/>
  <c r="H1410" i="1"/>
  <c r="G1412" i="1"/>
  <c r="H1414" i="1"/>
  <c r="G1416" i="1"/>
  <c r="H1418" i="1"/>
  <c r="G1420" i="1"/>
  <c r="H1422" i="1"/>
  <c r="G1424" i="1"/>
  <c r="H1426" i="1"/>
  <c r="G1428" i="1"/>
  <c r="H1430" i="1"/>
  <c r="G1432" i="1"/>
  <c r="H1434" i="1"/>
  <c r="H1438" i="1"/>
  <c r="G1442" i="1"/>
  <c r="G1470" i="1"/>
  <c r="H1476" i="1"/>
  <c r="G1478" i="1"/>
  <c r="I1478" i="1" s="1"/>
  <c r="J1478" i="1"/>
  <c r="H1479" i="1"/>
  <c r="I1479" i="1" s="1"/>
  <c r="H1500" i="1"/>
  <c r="G1500" i="1"/>
  <c r="H1504" i="1"/>
  <c r="G1504" i="1"/>
  <c r="H1508" i="1"/>
  <c r="G1508" i="1"/>
  <c r="H1512" i="1"/>
  <c r="G1512" i="1"/>
  <c r="H1516" i="1"/>
  <c r="G1516" i="1"/>
  <c r="F74" i="4"/>
  <c r="D50" i="4"/>
  <c r="F231" i="4"/>
  <c r="D224" i="4"/>
  <c r="D644" i="4"/>
  <c r="F417" i="4"/>
  <c r="D643" i="4"/>
  <c r="E459" i="4"/>
  <c r="D453" i="1" s="1"/>
  <c r="G453" i="1" s="1"/>
  <c r="E529" i="4"/>
  <c r="F581" i="4"/>
  <c r="D580" i="4"/>
  <c r="H287" i="9"/>
  <c r="E146" i="5"/>
  <c r="D1124" i="1" s="1"/>
  <c r="H1393" i="1"/>
  <c r="H1397" i="1"/>
  <c r="H1401" i="1"/>
  <c r="H1405" i="1"/>
  <c r="H1409" i="1"/>
  <c r="H1413" i="1"/>
  <c r="H1417" i="1"/>
  <c r="H1421" i="1"/>
  <c r="H1425" i="1"/>
  <c r="H1429" i="1"/>
  <c r="H1433" i="1"/>
  <c r="H1437" i="1"/>
  <c r="H1441" i="1"/>
  <c r="I1441" i="1" s="1"/>
  <c r="J1441" i="1"/>
  <c r="H1442" i="1"/>
  <c r="H1445" i="1"/>
  <c r="G1446" i="1"/>
  <c r="I1446" i="1" s="1"/>
  <c r="J1446" i="1"/>
  <c r="G1450" i="1"/>
  <c r="I1450" i="1" s="1"/>
  <c r="J1450" i="1"/>
  <c r="G1456" i="1"/>
  <c r="I1456" i="1" s="1"/>
  <c r="J1456" i="1"/>
  <c r="G1460" i="1"/>
  <c r="I1460" i="1" s="1"/>
  <c r="J1460" i="1"/>
  <c r="G1465" i="1"/>
  <c r="I1465" i="1" s="1"/>
  <c r="J1465" i="1"/>
  <c r="G1469" i="1"/>
  <c r="G1473" i="1"/>
  <c r="I1473" i="1" s="1"/>
  <c r="J1473" i="1"/>
  <c r="I1477" i="1"/>
  <c r="F45" i="4"/>
  <c r="D44" i="4"/>
  <c r="D139" i="4"/>
  <c r="F140" i="4"/>
  <c r="F273" i="4"/>
  <c r="D263" i="4"/>
  <c r="F317" i="4"/>
  <c r="D311" i="4"/>
  <c r="E350" i="4"/>
  <c r="D421" i="4"/>
  <c r="F422" i="4"/>
  <c r="E515" i="4"/>
  <c r="D509" i="1" s="1"/>
  <c r="E567" i="4"/>
  <c r="D561" i="1" s="1"/>
  <c r="G286" i="9"/>
  <c r="E286" i="9" s="1"/>
  <c r="B286" i="9" s="1"/>
  <c r="D87" i="5"/>
  <c r="F88" i="5"/>
  <c r="G287" i="9"/>
  <c r="F149" i="5"/>
  <c r="D146" i="5"/>
  <c r="D190" i="5"/>
  <c r="F191" i="5"/>
  <c r="F130" i="6"/>
  <c r="D129" i="6"/>
  <c r="D42" i="8"/>
  <c r="G294" i="9" s="1"/>
  <c r="E294" i="9" s="1"/>
  <c r="E163" i="4"/>
  <c r="D159" i="1" s="1"/>
  <c r="E298" i="4"/>
  <c r="F351" i="4"/>
  <c r="F369" i="4"/>
  <c r="D363" i="4"/>
  <c r="F478" i="4"/>
  <c r="D472" i="4"/>
  <c r="D515" i="4"/>
  <c r="F516" i="4"/>
  <c r="D567" i="4"/>
  <c r="F568" i="4"/>
  <c r="E580" i="4"/>
  <c r="D574" i="1" s="1"/>
  <c r="D625" i="4"/>
  <c r="F626" i="4"/>
  <c r="D134" i="5"/>
  <c r="G292" i="9"/>
  <c r="E292" i="9" s="1"/>
  <c r="B292" i="9" s="1"/>
  <c r="F206" i="5"/>
  <c r="G1529" i="1"/>
  <c r="H1532" i="1"/>
  <c r="G1537" i="1"/>
  <c r="H1540" i="1"/>
  <c r="G1545" i="1"/>
  <c r="H1548" i="1"/>
  <c r="G1553" i="1"/>
  <c r="H1556" i="1"/>
  <c r="G1561" i="1"/>
  <c r="H1564" i="1"/>
  <c r="G1569" i="1"/>
  <c r="H1572" i="1"/>
  <c r="G1577" i="1"/>
  <c r="H1580" i="1"/>
  <c r="F112" i="4"/>
  <c r="D106" i="4"/>
  <c r="E152" i="4"/>
  <c r="D163" i="4"/>
  <c r="F164" i="4"/>
  <c r="E196" i="4"/>
  <c r="D192" i="1" s="1"/>
  <c r="D396" i="4"/>
  <c r="F397" i="4"/>
  <c r="E421" i="4"/>
  <c r="G142" i="9"/>
  <c r="E142" i="9" s="1"/>
  <c r="B142" i="9" s="1"/>
  <c r="F603" i="4"/>
  <c r="D12" i="5"/>
  <c r="G289" i="9"/>
  <c r="D176" i="5"/>
  <c r="F177" i="5"/>
  <c r="H289" i="9"/>
  <c r="E176" i="5"/>
  <c r="E238" i="5"/>
  <c r="F238" i="5" s="1"/>
  <c r="D245" i="5"/>
  <c r="E141" i="6"/>
  <c r="I24" i="3"/>
  <c r="D43" i="8"/>
  <c r="F5" i="6"/>
  <c r="B23" i="9"/>
  <c r="B31" i="9"/>
  <c r="B39" i="9"/>
  <c r="B47" i="9"/>
  <c r="B55" i="9"/>
  <c r="B63" i="9"/>
  <c r="B71" i="9"/>
  <c r="B79" i="9"/>
  <c r="B87" i="9"/>
  <c r="B95" i="9"/>
  <c r="F36" i="6"/>
  <c r="D35" i="6"/>
  <c r="F122" i="6"/>
  <c r="D114" i="6"/>
  <c r="E5" i="7"/>
  <c r="G297" i="9" s="1"/>
  <c r="E297" i="9" s="1"/>
  <c r="B27" i="9"/>
  <c r="B35" i="9"/>
  <c r="B51" i="9"/>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78" i="9"/>
  <c r="E278" i="9" s="1"/>
  <c r="B278"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E123" i="9"/>
  <c r="B123" i="9" s="1"/>
  <c r="E103" i="9"/>
  <c r="B103" i="9" s="1"/>
  <c r="E107" i="9"/>
  <c r="B107" i="9" s="1"/>
  <c r="E111" i="9"/>
  <c r="B111" i="9" s="1"/>
  <c r="E115" i="9"/>
  <c r="B115" i="9" s="1"/>
  <c r="B121" i="9"/>
  <c r="B229" i="9"/>
  <c r="B216" i="9"/>
  <c r="B224" i="9"/>
  <c r="F230" i="9"/>
  <c r="B230" i="9" s="1"/>
  <c r="F242" i="9"/>
  <c r="B242" i="9" s="1"/>
  <c r="B248" i="9"/>
  <c r="F258" i="9"/>
  <c r="B258" i="9" s="1"/>
  <c r="F266" i="9"/>
  <c r="B266" i="9" s="1"/>
  <c r="F214" i="9"/>
  <c r="B214" i="9" s="1"/>
  <c r="B232" i="9"/>
  <c r="F238" i="9"/>
  <c r="B238" i="9" s="1"/>
  <c r="B244" i="9"/>
  <c r="F254" i="9"/>
  <c r="B254" i="9" s="1"/>
  <c r="B260" i="9"/>
  <c r="B261" i="9"/>
  <c r="B268" i="9"/>
  <c r="B269" i="9"/>
  <c r="H1483" i="1" l="1"/>
  <c r="H1007" i="1"/>
  <c r="E289" i="9"/>
  <c r="B289" i="9" s="1"/>
  <c r="E287" i="9"/>
  <c r="B287" i="9" s="1"/>
  <c r="F258" i="5"/>
  <c r="C1235" i="1"/>
  <c r="E68" i="5"/>
  <c r="D1046" i="1" s="1"/>
  <c r="D68" i="5"/>
  <c r="H21" i="3" s="1"/>
  <c r="F69" i="5"/>
  <c r="C1047" i="1"/>
  <c r="E7" i="5"/>
  <c r="D985" i="1" s="1"/>
  <c r="H997" i="1"/>
  <c r="H986" i="1"/>
  <c r="F212" i="9"/>
  <c r="B212" i="9" s="1"/>
  <c r="E6" i="4"/>
  <c r="H346" i="1"/>
  <c r="G346" i="1"/>
  <c r="D350" i="4"/>
  <c r="C345" i="1" s="1"/>
  <c r="H248" i="1"/>
  <c r="G248" i="1"/>
  <c r="F196" i="4"/>
  <c r="C192" i="1"/>
  <c r="G192" i="1" s="1"/>
  <c r="H184" i="1"/>
  <c r="H173" i="1"/>
  <c r="D151" i="4"/>
  <c r="F152" i="4"/>
  <c r="G79" i="1"/>
  <c r="H79" i="1"/>
  <c r="G78" i="1"/>
  <c r="H78" i="1"/>
  <c r="G73" i="1"/>
  <c r="H73" i="1"/>
  <c r="B294" i="9"/>
  <c r="C1518" i="1"/>
  <c r="I35" i="3"/>
  <c r="E237" i="5"/>
  <c r="D1215" i="1"/>
  <c r="F176" i="5"/>
  <c r="H22" i="3"/>
  <c r="C1153" i="1"/>
  <c r="F396" i="4"/>
  <c r="C391" i="1"/>
  <c r="E151" i="4"/>
  <c r="D148" i="1"/>
  <c r="F567" i="4"/>
  <c r="C561" i="1"/>
  <c r="F311" i="4"/>
  <c r="C306" i="1"/>
  <c r="F224" i="4"/>
  <c r="C220" i="1"/>
  <c r="F344" i="4"/>
  <c r="C339" i="1"/>
  <c r="F7" i="4"/>
  <c r="D6" i="4"/>
  <c r="C3" i="1"/>
  <c r="I1476" i="1"/>
  <c r="I1458" i="1"/>
  <c r="I1448" i="1"/>
  <c r="I1471" i="1"/>
  <c r="I1457" i="1"/>
  <c r="I1474" i="1"/>
  <c r="I1466" i="1"/>
  <c r="B191" i="9"/>
  <c r="F35" i="6"/>
  <c r="H25" i="3"/>
  <c r="C1329" i="1"/>
  <c r="I22" i="3"/>
  <c r="D1153" i="1"/>
  <c r="F106" i="4"/>
  <c r="C102" i="1"/>
  <c r="F625" i="4"/>
  <c r="C619" i="1"/>
  <c r="F363" i="4"/>
  <c r="C358" i="1"/>
  <c r="E407" i="4"/>
  <c r="D402" i="1" s="1"/>
  <c r="D293" i="1"/>
  <c r="B297" i="9"/>
  <c r="E296" i="9"/>
  <c r="I10" i="3" s="1"/>
  <c r="F139" i="4"/>
  <c r="C135" i="1"/>
  <c r="F580" i="4"/>
  <c r="C574" i="1"/>
  <c r="F643" i="4"/>
  <c r="C637" i="1"/>
  <c r="F78" i="5"/>
  <c r="C1056" i="1"/>
  <c r="F484" i="4"/>
  <c r="C478" i="1"/>
  <c r="G20" i="9"/>
  <c r="I29" i="3"/>
  <c r="D1436" i="1"/>
  <c r="D141" i="6"/>
  <c r="I28" i="3"/>
  <c r="D1435" i="1"/>
  <c r="E420" i="4"/>
  <c r="D415" i="1"/>
  <c r="F515" i="4"/>
  <c r="C509" i="1"/>
  <c r="G291" i="9"/>
  <c r="E291" i="9" s="1"/>
  <c r="B291" i="9" s="1"/>
  <c r="F190" i="5"/>
  <c r="C1167" i="1"/>
  <c r="D420" i="4"/>
  <c r="F421" i="4"/>
  <c r="C415" i="1"/>
  <c r="F263" i="4"/>
  <c r="C259" i="1"/>
  <c r="F44" i="4"/>
  <c r="C40" i="1"/>
  <c r="F50" i="4"/>
  <c r="C46" i="1"/>
  <c r="D298" i="4"/>
  <c r="H20" i="9"/>
  <c r="I16" i="3"/>
  <c r="E412" i="4"/>
  <c r="D2" i="1"/>
  <c r="I1452" i="1"/>
  <c r="I1447" i="1"/>
  <c r="F114" i="6"/>
  <c r="H27" i="3"/>
  <c r="C1408" i="1"/>
  <c r="G299" i="9"/>
  <c r="E299" i="9" s="1"/>
  <c r="F245" i="5"/>
  <c r="C1222" i="1"/>
  <c r="F12" i="5"/>
  <c r="D7" i="5"/>
  <c r="C990" i="1"/>
  <c r="F163" i="4"/>
  <c r="C159" i="1"/>
  <c r="F134" i="5"/>
  <c r="C1112" i="1"/>
  <c r="F472" i="4"/>
  <c r="C466" i="1"/>
  <c r="K1432" i="9"/>
  <c r="G295" i="9"/>
  <c r="E295" i="9" s="1"/>
  <c r="B295" i="9" s="1"/>
  <c r="C1517" i="1"/>
  <c r="I34" i="3"/>
  <c r="F129" i="6"/>
  <c r="C1423" i="1"/>
  <c r="F146" i="5"/>
  <c r="C1124" i="1"/>
  <c r="F87" i="5"/>
  <c r="C1065" i="1"/>
  <c r="E408" i="4"/>
  <c r="D403" i="1" s="1"/>
  <c r="D345" i="1"/>
  <c r="E528" i="4"/>
  <c r="D523" i="1"/>
  <c r="F644" i="4"/>
  <c r="C638" i="1"/>
  <c r="I1442" i="1"/>
  <c r="D237" i="5"/>
  <c r="D528" i="4"/>
  <c r="H453" i="1"/>
  <c r="F68" i="5" l="1"/>
  <c r="H1235" i="1"/>
  <c r="G1235" i="1"/>
  <c r="I21" i="3"/>
  <c r="C1046" i="1"/>
  <c r="G1046" i="1" s="1"/>
  <c r="G1047" i="1"/>
  <c r="H1047" i="1"/>
  <c r="I20" i="3"/>
  <c r="E6" i="5"/>
  <c r="D984" i="1" s="1"/>
  <c r="F151" i="4"/>
  <c r="F350" i="4"/>
  <c r="H192" i="1"/>
  <c r="D289" i="4"/>
  <c r="D413" i="4" s="1"/>
  <c r="H17" i="3"/>
  <c r="C147" i="1"/>
  <c r="G523" i="1"/>
  <c r="H523" i="1"/>
  <c r="H1423" i="1"/>
  <c r="G1423" i="1"/>
  <c r="H1112" i="1"/>
  <c r="G1112" i="1"/>
  <c r="G990" i="1"/>
  <c r="H990" i="1"/>
  <c r="F298" i="4"/>
  <c r="D407" i="4"/>
  <c r="C293" i="1"/>
  <c r="E635" i="4"/>
  <c r="D629" i="1" s="1"/>
  <c r="D414" i="1"/>
  <c r="H1436" i="1"/>
  <c r="G1436" i="1"/>
  <c r="G478" i="1"/>
  <c r="H478" i="1"/>
  <c r="G637" i="1"/>
  <c r="H637" i="1"/>
  <c r="G135" i="1"/>
  <c r="H135" i="1"/>
  <c r="G619" i="1"/>
  <c r="H619" i="1"/>
  <c r="G3" i="1"/>
  <c r="H3" i="1"/>
  <c r="I17" i="3"/>
  <c r="E289" i="4"/>
  <c r="D147" i="1"/>
  <c r="I23" i="3"/>
  <c r="D1214" i="1"/>
  <c r="E298" i="9"/>
  <c r="B299" i="9"/>
  <c r="E639" i="4"/>
  <c r="D407" i="1"/>
  <c r="H46" i="1"/>
  <c r="G46" i="1"/>
  <c r="G259" i="1"/>
  <c r="H259" i="1"/>
  <c r="F420" i="4"/>
  <c r="D635" i="4"/>
  <c r="C414" i="1"/>
  <c r="G509" i="1"/>
  <c r="H509" i="1"/>
  <c r="G1329" i="1"/>
  <c r="H1329" i="1"/>
  <c r="D412" i="4"/>
  <c r="D290" i="4"/>
  <c r="F6" i="4"/>
  <c r="H16" i="3"/>
  <c r="C2" i="1"/>
  <c r="G220" i="1"/>
  <c r="H220" i="1"/>
  <c r="G306" i="1"/>
  <c r="H306" i="1"/>
  <c r="G561" i="1"/>
  <c r="H561" i="1"/>
  <c r="G391" i="1"/>
  <c r="H391" i="1"/>
  <c r="D408" i="4"/>
  <c r="H23" i="3"/>
  <c r="F237" i="5"/>
  <c r="C1214" i="1"/>
  <c r="E636" i="4"/>
  <c r="D630" i="1" s="1"/>
  <c r="D522" i="1"/>
  <c r="G638" i="1"/>
  <c r="H638" i="1"/>
  <c r="H1124" i="1"/>
  <c r="G1124" i="1"/>
  <c r="G466" i="1"/>
  <c r="H466" i="1"/>
  <c r="G159" i="1"/>
  <c r="H159" i="1"/>
  <c r="H1408" i="1"/>
  <c r="G1408" i="1"/>
  <c r="H1167" i="1"/>
  <c r="G1167" i="1"/>
  <c r="H1056" i="1"/>
  <c r="G1056" i="1"/>
  <c r="G574" i="1"/>
  <c r="H574" i="1"/>
  <c r="G358" i="1"/>
  <c r="H358" i="1"/>
  <c r="H102" i="1"/>
  <c r="G102" i="1"/>
  <c r="D175" i="5"/>
  <c r="H1518" i="1"/>
  <c r="G1518" i="1"/>
  <c r="H1065" i="1"/>
  <c r="G1065" i="1"/>
  <c r="F7" i="5"/>
  <c r="D6" i="5"/>
  <c r="H20" i="3"/>
  <c r="C985" i="1"/>
  <c r="D636" i="4"/>
  <c r="F528" i="4"/>
  <c r="C522" i="1"/>
  <c r="H1517" i="1"/>
  <c r="G1517" i="1"/>
  <c r="H11" i="3"/>
  <c r="H1222" i="1"/>
  <c r="G1222" i="1"/>
  <c r="G40" i="1"/>
  <c r="H40" i="1"/>
  <c r="G415" i="1"/>
  <c r="H415" i="1"/>
  <c r="H28" i="3"/>
  <c r="F141" i="6"/>
  <c r="C1435" i="1"/>
  <c r="H9" i="3" s="1"/>
  <c r="E20" i="9"/>
  <c r="E175" i="5"/>
  <c r="G339" i="1"/>
  <c r="H339" i="1"/>
  <c r="G148" i="1"/>
  <c r="H148" i="1"/>
  <c r="H1153" i="1"/>
  <c r="G1153" i="1"/>
  <c r="G1215" i="1"/>
  <c r="H1215" i="1"/>
  <c r="G345" i="1"/>
  <c r="H345" i="1"/>
  <c r="D291" i="4"/>
  <c r="F289" i="4"/>
  <c r="E293" i="9"/>
  <c r="H1046" i="1" l="1"/>
  <c r="G147" i="1"/>
  <c r="C285" i="1"/>
  <c r="H147" i="1"/>
  <c r="K3" i="9"/>
  <c r="I9" i="3"/>
  <c r="D640" i="4"/>
  <c r="D415" i="4"/>
  <c r="C408" i="1"/>
  <c r="D1152" i="1"/>
  <c r="H276" i="9"/>
  <c r="F636" i="4"/>
  <c r="C630" i="1"/>
  <c r="G1214" i="1"/>
  <c r="H1214" i="1"/>
  <c r="G2" i="1"/>
  <c r="H2" i="1"/>
  <c r="D639" i="4"/>
  <c r="D414" i="4"/>
  <c r="F412" i="4"/>
  <c r="C407" i="1"/>
  <c r="G985" i="1"/>
  <c r="H985" i="1"/>
  <c r="F175" i="5"/>
  <c r="C1152" i="1"/>
  <c r="E413" i="4"/>
  <c r="F413" i="4" s="1"/>
  <c r="E291" i="4"/>
  <c r="D287" i="1" s="1"/>
  <c r="D285" i="1"/>
  <c r="H285" i="1" s="1"/>
  <c r="E290" i="4"/>
  <c r="D286" i="1" s="1"/>
  <c r="G293" i="1"/>
  <c r="H293" i="1"/>
  <c r="F291" i="4"/>
  <c r="C287" i="1"/>
  <c r="B20" i="9"/>
  <c r="E19" i="9"/>
  <c r="H1435" i="1"/>
  <c r="G1435" i="1"/>
  <c r="G522" i="1"/>
  <c r="H522" i="1"/>
  <c r="G414" i="1"/>
  <c r="H414" i="1"/>
  <c r="F407" i="4"/>
  <c r="C402" i="1"/>
  <c r="N3" i="9"/>
  <c r="I11" i="3"/>
  <c r="G282" i="9"/>
  <c r="E282" i="9" s="1"/>
  <c r="B282" i="9" s="1"/>
  <c r="G276" i="9"/>
  <c r="F6" i="5"/>
  <c r="C984" i="1"/>
  <c r="F408" i="4"/>
  <c r="C403" i="1"/>
  <c r="C286" i="1"/>
  <c r="F635" i="4"/>
  <c r="C629" i="1"/>
  <c r="D633" i="1"/>
  <c r="E276" i="9" l="1"/>
  <c r="E275" i="9" s="1"/>
  <c r="G285" i="1"/>
  <c r="F290" i="4"/>
  <c r="E640" i="4"/>
  <c r="F640" i="4" s="1"/>
  <c r="E415" i="4"/>
  <c r="D410" i="1" s="1"/>
  <c r="D408" i="1"/>
  <c r="G408" i="1" s="1"/>
  <c r="E414" i="4"/>
  <c r="D409" i="1" s="1"/>
  <c r="D641" i="4"/>
  <c r="F639" i="4"/>
  <c r="C633" i="1"/>
  <c r="C410" i="1"/>
  <c r="F414" i="4"/>
  <c r="C409" i="1"/>
  <c r="G629" i="1"/>
  <c r="H629" i="1"/>
  <c r="G403" i="1"/>
  <c r="H403" i="1"/>
  <c r="G402" i="1"/>
  <c r="H402" i="1"/>
  <c r="G287" i="1"/>
  <c r="H287" i="1"/>
  <c r="H1152" i="1"/>
  <c r="G1152" i="1"/>
  <c r="G407" i="1"/>
  <c r="H407" i="1"/>
  <c r="D642" i="4"/>
  <c r="C634" i="1"/>
  <c r="G630" i="1"/>
  <c r="H630" i="1"/>
  <c r="G286" i="1"/>
  <c r="H286" i="1"/>
  <c r="H8" i="3"/>
  <c r="G984" i="1"/>
  <c r="H984" i="1"/>
  <c r="B276" i="9" l="1"/>
  <c r="H408" i="1"/>
  <c r="F415" i="4"/>
  <c r="M3" i="9"/>
  <c r="I8" i="3"/>
  <c r="G409" i="1"/>
  <c r="H409" i="1"/>
  <c r="G633" i="1"/>
  <c r="H633" i="1"/>
  <c r="D646" i="4"/>
  <c r="C636" i="1"/>
  <c r="G410" i="1"/>
  <c r="H410" i="1"/>
  <c r="D645" i="4"/>
  <c r="F641" i="4"/>
  <c r="C635" i="1"/>
  <c r="E642" i="4"/>
  <c r="F642" i="4" s="1"/>
  <c r="D634" i="1"/>
  <c r="H634" i="1" s="1"/>
  <c r="E641" i="4"/>
  <c r="E645" i="4" l="1"/>
  <c r="F645" i="4" s="1"/>
  <c r="D635" i="1"/>
  <c r="G635" i="1" s="1"/>
  <c r="H18" i="3"/>
  <c r="C639" i="1"/>
  <c r="F646" i="4"/>
  <c r="H19" i="3"/>
  <c r="C640" i="1"/>
  <c r="E646" i="4"/>
  <c r="D636" i="1"/>
  <c r="G636" i="1" s="1"/>
  <c r="G634" i="1"/>
  <c r="I18" i="3" l="1"/>
  <c r="D639" i="1"/>
  <c r="I19" i="3"/>
  <c r="D640" i="1"/>
  <c r="G640" i="1" s="1"/>
  <c r="H636" i="1"/>
  <c r="H635" i="1"/>
  <c r="H7" i="3" l="1"/>
  <c r="I7" i="3" s="1"/>
  <c r="H639" i="1"/>
  <c r="G639" i="1"/>
  <c r="H640" i="1"/>
  <c r="J3" i="9" l="1"/>
  <c r="L272" i="9" s="1"/>
  <c r="K8" i="9" l="1"/>
  <c r="J10" i="9"/>
  <c r="I11" i="9"/>
  <c r="L16" i="9"/>
  <c r="K12" i="9"/>
  <c r="J11" i="9"/>
  <c r="I5" i="9"/>
  <c r="K7" i="9"/>
  <c r="K6" i="9"/>
  <c r="K9" i="9"/>
  <c r="K11" i="9"/>
  <c r="I6" i="9"/>
  <c r="J13" i="9"/>
  <c r="K5" i="9"/>
  <c r="J6" i="9"/>
  <c r="J9" i="9"/>
  <c r="G15" i="9"/>
  <c r="M15" i="9"/>
  <c r="H18" i="9"/>
  <c r="G17" i="9"/>
  <c r="M272" i="9"/>
  <c r="F272" i="9" s="1"/>
  <c r="B272" i="9" s="1"/>
  <c r="I12" i="9"/>
  <c r="H16" i="9"/>
  <c r="M16" i="9"/>
  <c r="I13" i="9"/>
  <c r="H17" i="9"/>
  <c r="J5" i="9"/>
  <c r="I7" i="9"/>
  <c r="J17" i="9"/>
  <c r="L15" i="9"/>
  <c r="G18" i="9"/>
  <c r="E18" i="9" s="1"/>
  <c r="B18" i="9" s="1"/>
  <c r="I8" i="9"/>
  <c r="J7" i="9"/>
  <c r="I9" i="9"/>
  <c r="I17" i="9"/>
  <c r="H15" i="9"/>
  <c r="J8" i="9"/>
  <c r="K10" i="9"/>
  <c r="K13" i="9"/>
  <c r="J12" i="9"/>
  <c r="G16" i="9"/>
  <c r="F16" i="9" l="1"/>
  <c r="F15" i="9"/>
  <c r="E10" i="9"/>
  <c r="B10" i="9" s="1"/>
  <c r="E11" i="9"/>
  <c r="B11" i="9" s="1"/>
  <c r="E8" i="9"/>
  <c r="B8" i="9" s="1"/>
  <c r="E7" i="9"/>
  <c r="B7" i="9" s="1"/>
  <c r="E15" i="9"/>
  <c r="E6" i="9"/>
  <c r="B6" i="9" s="1"/>
  <c r="E5" i="9"/>
  <c r="B5" i="9" s="1"/>
  <c r="E9" i="9"/>
  <c r="B9" i="9" s="1"/>
  <c r="E16" i="9"/>
  <c r="E17" i="9"/>
  <c r="B17" i="9" s="1"/>
  <c r="E13" i="9"/>
  <c r="B13" i="9" s="1"/>
  <c r="E12" i="9"/>
  <c r="B12" i="9" s="1"/>
  <c r="F19" i="9"/>
  <c r="B16" i="9" l="1"/>
  <c r="F14" i="9"/>
  <c r="F3" i="9" s="1"/>
  <c r="B15" i="9"/>
  <c r="E14" i="9"/>
  <c r="E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<sst xmlns="http://schemas.openxmlformats.org/spreadsheetml/2006/main" count="4314" uniqueCount="3394">
  <si>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</si>
  <si>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</si>
  <si>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</si>
  <si>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</si>
  <si>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</si>
  <si>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</si>
  <si>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</si>
  <si>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</si>
  <si>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</si>
  <si>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</si>
  <si>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</si>
  <si>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</si>
  <si>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</si>
  <si>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</si>
  <si>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</si>
  <si>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</si>
  <si>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</si>
  <si>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</si>
  <si>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</si>
  <si>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</si>
  <si>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</si>
  <si>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</si>
  <si>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</si>
  <si>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</si>
  <si>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</si>
  <si>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</si>
  <si>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</si>
  <si>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</si>
  <si>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</si>
  <si>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</si>
  <si>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</si>
  <si>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 SVEUČILIŠNI RAČUNSKI CENTAR</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</si>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</sst>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101897246</v>
      </c>
      <c r="D2" s="6">
        <f>'PR-RAS'!E6</f>
        <v>165422579.50999999</v>
      </c>
      <c r="E2" s="6">
        <v>0</v>
      </c>
      <c r="F2" s="6">
        <v>0</v>
      </c>
      <c r="G2" s="7">
        <f t="shared" ref="G2:G264" si="0">(B2/1000)*(C2*1+D2*2)</f>
        <v>432742.40502000001</v>
      </c>
      <c r="H2" s="7">
        <f t="shared" ref="H2:H264" si="1">ABS(C2-ROUND(C2,0))+ABS(D2-ROUND(D2,0))</f>
        <v>0.49000000953674316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50635135</v>
      </c>
      <c r="D46" s="1">
        <f>'PR-RAS'!E50</f>
        <v>101951156.94</v>
      </c>
      <c r="E46" s="1">
        <v>0</v>
      </c>
      <c r="F46" s="1">
        <v>0</v>
      </c>
      <c r="G46" s="2">
        <f t="shared" si="0"/>
        <v>11454185.1996</v>
      </c>
      <c r="H46" s="2">
        <f t="shared" si="1"/>
        <v>6.0000002384185791E-2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46611863</v>
      </c>
      <c r="D50" s="1">
        <f>'PR-RAS'!E54</f>
        <v>97890372.609999999</v>
      </c>
      <c r="E50" s="1">
        <v>0</v>
      </c>
      <c r="F50" s="1">
        <v>0</v>
      </c>
      <c r="G50" s="2">
        <f t="shared" si="0"/>
        <v>11877237.80278</v>
      </c>
      <c r="H50" s="2">
        <f t="shared" si="1"/>
        <v>0.39000000059604645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72078</v>
      </c>
      <c r="D51" s="1">
        <f>'PR-RAS'!E55</f>
        <v>331709.82</v>
      </c>
      <c r="E51" s="1">
        <v>0</v>
      </c>
      <c r="F51" s="1">
        <v>0</v>
      </c>
      <c r="G51" s="2">
        <f t="shared" si="0"/>
        <v>36774.882000000005</v>
      </c>
      <c r="H51" s="2">
        <f t="shared" si="1"/>
        <v>0.17999999999301508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5099360</v>
      </c>
      <c r="D53" s="1">
        <f>'PR-RAS'!E57</f>
        <v>8057077.4199999999</v>
      </c>
      <c r="E53" s="1">
        <v>0</v>
      </c>
      <c r="F53" s="1">
        <v>0</v>
      </c>
      <c r="G53" s="2">
        <f t="shared" si="0"/>
        <v>1103102.77168</v>
      </c>
      <c r="H53" s="2">
        <f t="shared" si="1"/>
        <v>0.41999999992549419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41440425</v>
      </c>
      <c r="D54" s="1">
        <f>'PR-RAS'!E58</f>
        <v>89501585.370000005</v>
      </c>
      <c r="E54" s="1">
        <v>0</v>
      </c>
      <c r="F54" s="1">
        <v>0</v>
      </c>
      <c r="G54" s="2">
        <f t="shared" si="0"/>
        <v>11683510.57422</v>
      </c>
      <c r="H54" s="2">
        <f t="shared" si="1"/>
        <v>0.37000000476837158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4023272</v>
      </c>
      <c r="D73" s="1">
        <f>'PR-RAS'!E77</f>
        <v>4060784.33</v>
      </c>
      <c r="E73" s="1">
        <v>0</v>
      </c>
      <c r="F73" s="1">
        <v>0</v>
      </c>
      <c r="G73" s="2">
        <f t="shared" si="0"/>
        <v>874428.52751999989</v>
      </c>
      <c r="H73" s="2">
        <f t="shared" si="1"/>
        <v>0.33000000007450581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3477840</v>
      </c>
      <c r="D74" s="1">
        <f>'PR-RAS'!E78</f>
        <v>3725916.97</v>
      </c>
      <c r="E74" s="1">
        <v>0</v>
      </c>
      <c r="F74" s="1">
        <v>0</v>
      </c>
      <c r="G74" s="2">
        <f t="shared" si="0"/>
        <v>797866.19761999999</v>
      </c>
      <c r="H74" s="2">
        <f t="shared" si="1"/>
        <v>2.9999999795109034E-2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545432</v>
      </c>
      <c r="D76" s="1">
        <f>'PR-RAS'!E80</f>
        <v>334867.36</v>
      </c>
      <c r="E76" s="1">
        <v>0</v>
      </c>
      <c r="F76" s="1">
        <v>0</v>
      </c>
      <c r="G76" s="2">
        <f t="shared" si="0"/>
        <v>91137.504000000001</v>
      </c>
      <c r="H76" s="2">
        <f t="shared" si="1"/>
        <v>0.35999999998603016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85352</v>
      </c>
      <c r="D78" s="1">
        <f>'PR-RAS'!E82</f>
        <v>4954.97</v>
      </c>
      <c r="E78" s="1">
        <v>0</v>
      </c>
      <c r="F78" s="1">
        <v>0</v>
      </c>
      <c r="G78" s="2">
        <f t="shared" si="0"/>
        <v>7335.1693800000003</v>
      </c>
      <c r="H78" s="2">
        <f t="shared" si="1"/>
        <v>2.9999999999745341E-2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85352</v>
      </c>
      <c r="D79" s="1">
        <f>'PR-RAS'!E83</f>
        <v>4954.97</v>
      </c>
      <c r="E79" s="1">
        <v>0</v>
      </c>
      <c r="F79" s="1">
        <v>0</v>
      </c>
      <c r="G79" s="2">
        <f t="shared" si="0"/>
        <v>7430.4313200000006</v>
      </c>
      <c r="H79" s="2">
        <f t="shared" si="1"/>
        <v>2.9999999999745341E-2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v>
      </c>
      <c r="D81" s="1">
        <f>'PR-RAS'!E85</f>
        <v>2012.08</v>
      </c>
      <c r="E81" s="1">
        <v>0</v>
      </c>
      <c r="F81" s="1">
        <v>0</v>
      </c>
      <c r="G81" s="2">
        <f t="shared" si="0"/>
        <v>326.89280000000002</v>
      </c>
      <c r="H81" s="2">
        <f t="shared" si="1"/>
        <v>7.999999999992724E-2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1942</v>
      </c>
      <c r="D82" s="1">
        <f>'PR-RAS'!E86</f>
        <v>2062.44</v>
      </c>
      <c r="E82" s="1">
        <v>0</v>
      </c>
      <c r="F82" s="1">
        <v>0</v>
      </c>
      <c r="G82" s="2">
        <f t="shared" si="0"/>
        <v>491.41728000000001</v>
      </c>
      <c r="H82" s="2">
        <f t="shared" si="1"/>
        <v>0.44000000000005457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74337</v>
      </c>
      <c r="D83" s="1">
        <f>'PR-RAS'!E87</f>
        <v>880.45</v>
      </c>
      <c r="E83" s="1">
        <v>0</v>
      </c>
      <c r="F83" s="1">
        <v>0</v>
      </c>
      <c r="G83" s="2">
        <f t="shared" si="0"/>
        <v>6240.0277999999998</v>
      </c>
      <c r="H83" s="2">
        <f t="shared" si="1"/>
        <v>0.45000000000004547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9011</v>
      </c>
      <c r="D84" s="1">
        <f>'PR-RAS'!E88</f>
        <v>0</v>
      </c>
      <c r="E84" s="1">
        <v>0</v>
      </c>
      <c r="F84" s="1">
        <v>0</v>
      </c>
      <c r="G84" s="2">
        <f t="shared" si="0"/>
        <v>747.91300000000001</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500000</v>
      </c>
      <c r="D102" s="1">
        <f>'PR-RAS'!E106</f>
        <v>0</v>
      </c>
      <c r="E102" s="1">
        <v>0</v>
      </c>
      <c r="F102" s="1">
        <v>0</v>
      </c>
      <c r="G102" s="2">
        <f t="shared" si="0"/>
        <v>50500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500000</v>
      </c>
      <c r="D108" s="1">
        <f>'PR-RAS'!E112</f>
        <v>0</v>
      </c>
      <c r="E108" s="1">
        <v>0</v>
      </c>
      <c r="F108" s="1">
        <v>0</v>
      </c>
      <c r="G108" s="2">
        <f t="shared" si="0"/>
        <v>53500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500000</v>
      </c>
      <c r="D113" s="1">
        <f>'PR-RAS'!E117</f>
        <v>0</v>
      </c>
      <c r="E113" s="1">
        <v>0</v>
      </c>
      <c r="F113" s="1">
        <v>0</v>
      </c>
      <c r="G113" s="2">
        <f t="shared" si="0"/>
        <v>56000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3837923</v>
      </c>
      <c r="D120" s="1">
        <f>'PR-RAS'!E124</f>
        <v>4790952.4000000004</v>
      </c>
      <c r="E120" s="1">
        <v>0</v>
      </c>
      <c r="F120" s="1">
        <v>0</v>
      </c>
      <c r="G120" s="2">
        <f t="shared" si="0"/>
        <v>1596959.5082</v>
      </c>
      <c r="H120" s="2">
        <f t="shared" si="1"/>
        <v>0.40000000037252903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3837923</v>
      </c>
      <c r="D121" s="1">
        <f>'PR-RAS'!E125</f>
        <v>4790952.4000000004</v>
      </c>
      <c r="E121" s="1">
        <v>0</v>
      </c>
      <c r="F121" s="1">
        <v>0</v>
      </c>
      <c r="G121" s="2">
        <f t="shared" si="0"/>
        <v>1610379.3360000001</v>
      </c>
      <c r="H121" s="2">
        <f t="shared" si="1"/>
        <v>0.40000000037252903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3837923</v>
      </c>
      <c r="D123" s="1">
        <f>'PR-RAS'!E127</f>
        <v>4790952.4000000004</v>
      </c>
      <c r="E123" s="1">
        <v>0</v>
      </c>
      <c r="F123" s="1">
        <v>0</v>
      </c>
      <c r="G123" s="2">
        <f t="shared" si="0"/>
        <v>1637218.9916000001</v>
      </c>
      <c r="H123" s="2">
        <f t="shared" si="1"/>
        <v>0.40000000037252903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46838811</v>
      </c>
      <c r="D129" s="1">
        <f>'PR-RAS'!E133</f>
        <v>58672648.530000001</v>
      </c>
      <c r="E129" s="1">
        <v>0</v>
      </c>
      <c r="F129" s="1">
        <v>0</v>
      </c>
      <c r="G129" s="2">
        <f t="shared" si="0"/>
        <v>21015565.83168</v>
      </c>
      <c r="H129" s="2">
        <f t="shared" si="1"/>
        <v>0.4699999988079071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46838811</v>
      </c>
      <c r="D130" s="1">
        <f>'PR-RAS'!E134</f>
        <v>58672648.530000001</v>
      </c>
      <c r="E130" s="1">
        <v>0</v>
      </c>
      <c r="F130" s="1">
        <v>0</v>
      </c>
      <c r="G130" s="2">
        <f t="shared" si="0"/>
        <v>21179749.939740002</v>
      </c>
      <c r="H130" s="2">
        <f t="shared" si="1"/>
        <v>0.4699999988079071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37288809</v>
      </c>
      <c r="D131" s="1">
        <f>'PR-RAS'!E135</f>
        <v>39811958.729999997</v>
      </c>
      <c r="E131" s="1">
        <v>0</v>
      </c>
      <c r="F131" s="1">
        <v>0</v>
      </c>
      <c r="G131" s="2">
        <f t="shared" si="0"/>
        <v>15198654.4398</v>
      </c>
      <c r="H131" s="2">
        <f t="shared" si="1"/>
        <v>0.27000000327825546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9550002</v>
      </c>
      <c r="D132" s="1">
        <f>'PR-RAS'!E136</f>
        <v>18860689.800000001</v>
      </c>
      <c r="E132" s="1">
        <v>0</v>
      </c>
      <c r="F132" s="1">
        <v>0</v>
      </c>
      <c r="G132" s="2">
        <f t="shared" si="0"/>
        <v>6192550.9896000009</v>
      </c>
      <c r="H132" s="2">
        <f t="shared" si="1"/>
        <v>0.19999999925494194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v>
      </c>
      <c r="D135" s="1">
        <f>'PR-RAS'!E139</f>
        <v>2866.67</v>
      </c>
      <c r="E135" s="1">
        <v>0</v>
      </c>
      <c r="F135" s="1">
        <v>0</v>
      </c>
      <c r="G135" s="2">
        <f t="shared" si="0"/>
        <v>771.61756000000003</v>
      </c>
      <c r="H135" s="2">
        <f t="shared" si="1"/>
        <v>0.32999999999992724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25</v>
      </c>
      <c r="D146" s="1">
        <f>'PR-RAS'!E150</f>
        <v>2866.67</v>
      </c>
      <c r="E146" s="1">
        <v>0</v>
      </c>
      <c r="F146" s="1">
        <v>0</v>
      </c>
      <c r="G146" s="2">
        <f t="shared" si="0"/>
        <v>834.95929999999998</v>
      </c>
      <c r="H146" s="2">
        <f t="shared" si="1"/>
        <v>0.32999999999992724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52091660</v>
      </c>
      <c r="D147" s="1">
        <f>'PR-RAS'!E151</f>
        <v>57884880.439999998</v>
      </c>
      <c r="E147" s="1">
        <v>0</v>
      </c>
      <c r="F147" s="1">
        <v>0</v>
      </c>
      <c r="G147" s="2">
        <f t="shared" si="0"/>
        <v>24507767.448479999</v>
      </c>
      <c r="H147" s="2">
        <f t="shared" si="1"/>
        <v>0.43999999761581421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35875141</v>
      </c>
      <c r="D148" s="1">
        <f>'PR-RAS'!E152</f>
        <v>38024457.600000001</v>
      </c>
      <c r="E148" s="1">
        <v>0</v>
      </c>
      <c r="F148" s="1">
        <v>0</v>
      </c>
      <c r="G148" s="2">
        <f t="shared" si="0"/>
        <v>16452836.261399999</v>
      </c>
      <c r="H148" s="2">
        <f t="shared" si="1"/>
        <v>0.39999999850988388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30051866</v>
      </c>
      <c r="D149" s="1">
        <f>'PR-RAS'!E153</f>
        <v>31694098.440000001</v>
      </c>
      <c r="E149" s="1">
        <v>0</v>
      </c>
      <c r="F149" s="1">
        <v>0</v>
      </c>
      <c r="G149" s="2">
        <f t="shared" si="0"/>
        <v>13829129.306239998</v>
      </c>
      <c r="H149" s="2">
        <f t="shared" si="1"/>
        <v>0.44000000134110451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30004163</v>
      </c>
      <c r="D150" s="1">
        <f>'PR-RAS'!E154</f>
        <v>31604419.93</v>
      </c>
      <c r="E150" s="1">
        <v>0</v>
      </c>
      <c r="F150" s="1">
        <v>0</v>
      </c>
      <c r="G150" s="2">
        <f t="shared" si="0"/>
        <v>13888737.426139999</v>
      </c>
      <c r="H150" s="2">
        <f t="shared" si="1"/>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47703</v>
      </c>
      <c r="D151" s="1">
        <f>'PR-RAS'!E155</f>
        <v>89678.51</v>
      </c>
      <c r="E151" s="1">
        <v>0</v>
      </c>
      <c r="F151" s="1">
        <v>0</v>
      </c>
      <c r="G151" s="2">
        <f t="shared" si="0"/>
        <v>34059.002999999997</v>
      </c>
      <c r="H151" s="2">
        <f t="shared" si="1"/>
        <v>0.49000000000523869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1276409</v>
      </c>
      <c r="D154" s="1">
        <f>'PR-RAS'!E158</f>
        <v>1484653.28</v>
      </c>
      <c r="E154" s="1">
        <v>0</v>
      </c>
      <c r="F154" s="1">
        <v>0</v>
      </c>
      <c r="G154" s="2">
        <f t="shared" si="0"/>
        <v>649594.48068000004</v>
      </c>
      <c r="H154" s="2">
        <f t="shared" si="1"/>
        <v>0.28000000002793968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4546866</v>
      </c>
      <c r="D155" s="1">
        <f>'PR-RAS'!E159</f>
        <v>4845705.88</v>
      </c>
      <c r="E155" s="1">
        <v>0</v>
      </c>
      <c r="F155" s="1">
        <v>0</v>
      </c>
      <c r="G155" s="2">
        <f t="shared" si="0"/>
        <v>2192694.7750399997</v>
      </c>
      <c r="H155" s="2">
        <f t="shared" si="1"/>
        <v>0.12000000011175871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4534138</v>
      </c>
      <c r="D157" s="1">
        <f>'PR-RAS'!E161</f>
        <v>4844126.54</v>
      </c>
      <c r="E157" s="1">
        <v>0</v>
      </c>
      <c r="F157" s="1">
        <v>0</v>
      </c>
      <c r="G157" s="2">
        <f t="shared" si="0"/>
        <v>2218693.0084799998</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12728</v>
      </c>
      <c r="D158" s="1">
        <f>'PR-RAS'!E162</f>
        <v>1579.34</v>
      </c>
      <c r="E158" s="1">
        <v>0</v>
      </c>
      <c r="F158" s="1">
        <v>0</v>
      </c>
      <c r="G158" s="2">
        <f t="shared" si="0"/>
        <v>2494.20876</v>
      </c>
      <c r="H158" s="2">
        <f t="shared" si="1"/>
        <v>0.33999999999991815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15141176</v>
      </c>
      <c r="D159" s="1">
        <f>'PR-RAS'!E163</f>
        <v>18622304.579999994</v>
      </c>
      <c r="E159" s="1">
        <v>0</v>
      </c>
      <c r="F159" s="1">
        <v>0</v>
      </c>
      <c r="G159" s="2">
        <f t="shared" si="0"/>
        <v>8276954.0552799981</v>
      </c>
      <c r="H159" s="2">
        <f t="shared" si="1"/>
        <v>0.42000000551342964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695172</v>
      </c>
      <c r="D160" s="1">
        <f>'PR-RAS'!E164</f>
        <v>1339918.5699999998</v>
      </c>
      <c r="E160" s="1">
        <v>0</v>
      </c>
      <c r="F160" s="1">
        <v>0</v>
      </c>
      <c r="G160" s="2">
        <f t="shared" si="0"/>
        <v>536626.45325999998</v>
      </c>
      <c r="H160" s="2">
        <f t="shared" si="1"/>
        <v>0.43000000016763806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50725</v>
      </c>
      <c r="D161" s="1">
        <f>'PR-RAS'!E165</f>
        <v>383250.61</v>
      </c>
      <c r="E161" s="1">
        <v>0</v>
      </c>
      <c r="F161" s="1">
        <v>0</v>
      </c>
      <c r="G161" s="2">
        <f t="shared" si="0"/>
        <v>130756.1952</v>
      </c>
      <c r="H161" s="2">
        <f t="shared" si="1"/>
        <v>0.39000000001396984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551122</v>
      </c>
      <c r="D162" s="1">
        <f>'PR-RAS'!E166</f>
        <v>768312.29</v>
      </c>
      <c r="E162" s="1">
        <v>0</v>
      </c>
      <c r="F162" s="1">
        <v>0</v>
      </c>
      <c r="G162" s="2">
        <f t="shared" si="0"/>
        <v>336127.19938000001</v>
      </c>
      <c r="H162" s="2">
        <f t="shared" si="1"/>
        <v>0.2900000000372529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93325</v>
      </c>
      <c r="D163" s="1">
        <f>'PR-RAS'!E167</f>
        <v>188355.67</v>
      </c>
      <c r="E163" s="1">
        <v>0</v>
      </c>
      <c r="F163" s="1">
        <v>0</v>
      </c>
      <c r="G163" s="2">
        <f t="shared" si="0"/>
        <v>76145.88708</v>
      </c>
      <c r="H163" s="2">
        <f t="shared" si="1"/>
        <v>0.32999999998719431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2826631</v>
      </c>
      <c r="D165" s="1">
        <f>'PR-RAS'!E169</f>
        <v>5574552.4800000014</v>
      </c>
      <c r="E165" s="1">
        <v>0</v>
      </c>
      <c r="F165" s="1">
        <v>0</v>
      </c>
      <c r="G165" s="2">
        <f t="shared" si="0"/>
        <v>2292020.6974400007</v>
      </c>
      <c r="H165" s="2">
        <f t="shared" si="1"/>
        <v>0.48000000137835741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106196</v>
      </c>
      <c r="D166" s="1">
        <f>'PR-RAS'!E170</f>
        <v>134138.73000000001</v>
      </c>
      <c r="E166" s="1">
        <v>0</v>
      </c>
      <c r="F166" s="1">
        <v>0</v>
      </c>
      <c r="G166" s="2">
        <f t="shared" si="0"/>
        <v>61788.120900000009</v>
      </c>
      <c r="H166" s="2">
        <f t="shared" si="1"/>
        <v>0.26999999998952262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2401141</v>
      </c>
      <c r="D168" s="1">
        <f>'PR-RAS'!E172</f>
        <v>5217121.91</v>
      </c>
      <c r="E168" s="1">
        <v>0</v>
      </c>
      <c r="F168" s="1">
        <v>0</v>
      </c>
      <c r="G168" s="2">
        <f t="shared" si="0"/>
        <v>2143509.2649400001</v>
      </c>
      <c r="H168" s="2">
        <f t="shared" si="1"/>
        <v>8.9999999850988388E-2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249146</v>
      </c>
      <c r="D169" s="1">
        <f>'PR-RAS'!E173</f>
        <v>164422.96</v>
      </c>
      <c r="E169" s="1">
        <v>0</v>
      </c>
      <c r="F169" s="1">
        <v>0</v>
      </c>
      <c r="G169" s="2">
        <f t="shared" si="0"/>
        <v>97102.642559999993</v>
      </c>
      <c r="H169" s="2">
        <f t="shared" si="1"/>
        <v>4.0000000008149073E-2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5590</v>
      </c>
      <c r="D170" s="1">
        <f>'PR-RAS'!E174</f>
        <v>26435.439999999999</v>
      </c>
      <c r="E170" s="1">
        <v>0</v>
      </c>
      <c r="F170" s="1">
        <v>0</v>
      </c>
      <c r="G170" s="2">
        <f t="shared" si="0"/>
        <v>9879.8887200000008</v>
      </c>
      <c r="H170" s="2">
        <f t="shared" si="1"/>
        <v>0.43999999999869033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64558</v>
      </c>
      <c r="D172" s="1">
        <f>'PR-RAS'!E176</f>
        <v>32433.439999999999</v>
      </c>
      <c r="E172" s="1">
        <v>0</v>
      </c>
      <c r="F172" s="1">
        <v>0</v>
      </c>
      <c r="G172" s="2">
        <f t="shared" si="0"/>
        <v>22131.654480000001</v>
      </c>
      <c r="H172" s="2">
        <f t="shared" si="1"/>
        <v>0.43999999999869033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10910852</v>
      </c>
      <c r="D173" s="1">
        <f>'PR-RAS'!E177</f>
        <v>10751656.749999998</v>
      </c>
      <c r="E173" s="1">
        <v>0</v>
      </c>
      <c r="F173" s="1">
        <v>0</v>
      </c>
      <c r="G173" s="2">
        <f t="shared" si="0"/>
        <v>5575236.4659999991</v>
      </c>
      <c r="H173" s="2">
        <f t="shared" si="1"/>
        <v>0.25000000186264515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236877</v>
      </c>
      <c r="D174" s="1">
        <f>'PR-RAS'!E178</f>
        <v>257252.21</v>
      </c>
      <c r="E174" s="1">
        <v>0</v>
      </c>
      <c r="F174" s="1">
        <v>0</v>
      </c>
      <c r="G174" s="2">
        <f t="shared" si="0"/>
        <v>129988.98565999998</v>
      </c>
      <c r="H174" s="2">
        <f t="shared" si="1"/>
        <v>0.20999999999185093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2748975</v>
      </c>
      <c r="D175" s="1">
        <f>'PR-RAS'!E179</f>
        <v>2110502.98</v>
      </c>
      <c r="E175" s="1">
        <v>0</v>
      </c>
      <c r="F175" s="1">
        <v>0</v>
      </c>
      <c r="G175" s="2">
        <f t="shared" si="0"/>
        <v>1212776.68704</v>
      </c>
      <c r="H175" s="2">
        <f t="shared" si="1"/>
        <v>2.0000000018626451E-2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152458</v>
      </c>
      <c r="D176" s="1">
        <f>'PR-RAS'!E180</f>
        <v>216080.84</v>
      </c>
      <c r="E176" s="1">
        <v>0</v>
      </c>
      <c r="F176" s="1">
        <v>0</v>
      </c>
      <c r="G176" s="2">
        <f t="shared" si="0"/>
        <v>102308.44399999999</v>
      </c>
      <c r="H176" s="2">
        <f t="shared" si="1"/>
        <v>0.16000000000349246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247000</v>
      </c>
      <c r="D177" s="1">
        <f>'PR-RAS'!E181</f>
        <v>395024.24</v>
      </c>
      <c r="E177" s="1">
        <v>0</v>
      </c>
      <c r="F177" s="1">
        <v>0</v>
      </c>
      <c r="G177" s="2">
        <f t="shared" si="0"/>
        <v>182520.53247999999</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2566155</v>
      </c>
      <c r="D178" s="1">
        <f>'PR-RAS'!E182</f>
        <v>3050175.52</v>
      </c>
      <c r="E178" s="1">
        <v>0</v>
      </c>
      <c r="F178" s="1">
        <v>0</v>
      </c>
      <c r="G178" s="2">
        <f t="shared" si="0"/>
        <v>1533971.5690799998</v>
      </c>
      <c r="H178" s="2">
        <f t="shared" si="1"/>
        <v>0.47999999998137355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130645</v>
      </c>
      <c r="D179" s="1">
        <f>'PR-RAS'!E183</f>
        <v>175314.07</v>
      </c>
      <c r="E179" s="1">
        <v>0</v>
      </c>
      <c r="F179" s="1">
        <v>0</v>
      </c>
      <c r="G179" s="2">
        <f t="shared" si="0"/>
        <v>85666.618919999994</v>
      </c>
      <c r="H179" s="2">
        <f t="shared" si="1"/>
        <v>7.0000000006984919E-2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4024761</v>
      </c>
      <c r="D180" s="1">
        <f>'PR-RAS'!E184</f>
        <v>2802892.77</v>
      </c>
      <c r="E180" s="1">
        <v>0</v>
      </c>
      <c r="F180" s="1">
        <v>0</v>
      </c>
      <c r="G180" s="2">
        <f t="shared" si="0"/>
        <v>1723867.8306599997</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114465</v>
      </c>
      <c r="D181" s="1">
        <f>'PR-RAS'!E185</f>
        <v>115038.42</v>
      </c>
      <c r="E181" s="1">
        <v>0</v>
      </c>
      <c r="F181" s="1">
        <v>0</v>
      </c>
      <c r="G181" s="2">
        <f t="shared" si="0"/>
        <v>62017.53119999999</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689516</v>
      </c>
      <c r="D182" s="1">
        <f>'PR-RAS'!E186</f>
        <v>1629375.7</v>
      </c>
      <c r="E182" s="1">
        <v>0</v>
      </c>
      <c r="F182" s="1">
        <v>0</v>
      </c>
      <c r="G182" s="2">
        <f t="shared" si="0"/>
        <v>714636.39939999999</v>
      </c>
      <c r="H182" s="2">
        <f t="shared" si="1"/>
        <v>0.30000000004656613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1761.4</v>
      </c>
      <c r="E183" s="1">
        <v>0</v>
      </c>
      <c r="F183" s="1">
        <v>0</v>
      </c>
      <c r="G183" s="2">
        <f t="shared" si="0"/>
        <v>641.14959999999996</v>
      </c>
      <c r="H183" s="2">
        <f t="shared" si="1"/>
        <v>0.40000000000009095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708521</v>
      </c>
      <c r="D184" s="1">
        <f>'PR-RAS'!E188</f>
        <v>954415.38</v>
      </c>
      <c r="E184" s="1">
        <v>0</v>
      </c>
      <c r="F184" s="1">
        <v>0</v>
      </c>
      <c r="G184" s="2">
        <f t="shared" si="0"/>
        <v>478975.37207999994</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34471</v>
      </c>
      <c r="D185" s="1">
        <f>'PR-RAS'!E189</f>
        <v>32128.23</v>
      </c>
      <c r="E185" s="1">
        <v>0</v>
      </c>
      <c r="F185" s="1">
        <v>0</v>
      </c>
      <c r="G185" s="2">
        <f t="shared" si="0"/>
        <v>18165.852639999997</v>
      </c>
      <c r="H185" s="2">
        <f t="shared" si="1"/>
        <v>0.22999999999956344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7366</v>
      </c>
      <c r="D186" s="1">
        <f>'PR-RAS'!E190</f>
        <v>8950.92</v>
      </c>
      <c r="E186" s="1">
        <v>0</v>
      </c>
      <c r="F186" s="1">
        <v>0</v>
      </c>
      <c r="G186" s="2">
        <f t="shared" si="0"/>
        <v>4674.5504000000001</v>
      </c>
      <c r="H186" s="2">
        <f t="shared" si="1"/>
        <v>7.999999999992724E-2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67355</v>
      </c>
      <c r="D187" s="1">
        <f>'PR-RAS'!E191</f>
        <v>430578.4</v>
      </c>
      <c r="E187" s="1">
        <v>0</v>
      </c>
      <c r="F187" s="1">
        <v>0</v>
      </c>
      <c r="G187" s="2">
        <f t="shared" si="0"/>
        <v>172703.1948</v>
      </c>
      <c r="H187" s="2">
        <f t="shared" si="1"/>
        <v>0.40000000002328306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342085</v>
      </c>
      <c r="D188" s="1">
        <f>'PR-RAS'!E192</f>
        <v>344022.72</v>
      </c>
      <c r="E188" s="1">
        <v>0</v>
      </c>
      <c r="F188" s="1">
        <v>0</v>
      </c>
      <c r="G188" s="2">
        <f t="shared" si="0"/>
        <v>192634.39228</v>
      </c>
      <c r="H188" s="2">
        <f t="shared" si="1"/>
        <v>0.28000000002793968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65476</v>
      </c>
      <c r="D189" s="1">
        <f>'PR-RAS'!E193</f>
        <v>62362.5</v>
      </c>
      <c r="E189" s="1">
        <v>0</v>
      </c>
      <c r="F189" s="1">
        <v>0</v>
      </c>
      <c r="G189" s="2">
        <f t="shared" si="0"/>
        <v>35757.788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11686</v>
      </c>
      <c r="D190" s="1">
        <f>'PR-RAS'!E194</f>
        <v>52357.82</v>
      </c>
      <c r="E190" s="1">
        <v>0</v>
      </c>
      <c r="F190" s="1">
        <v>0</v>
      </c>
      <c r="G190" s="2">
        <f t="shared" si="0"/>
        <v>21999.909960000001</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180082</v>
      </c>
      <c r="D191" s="1">
        <f>'PR-RAS'!E195</f>
        <v>24014.79</v>
      </c>
      <c r="E191" s="1">
        <v>0</v>
      </c>
      <c r="F191" s="1">
        <v>0</v>
      </c>
      <c r="G191" s="2">
        <f t="shared" si="0"/>
        <v>43341.200200000007</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139872</v>
      </c>
      <c r="D192" s="1">
        <f>'PR-RAS'!E196</f>
        <v>77662.880000000005</v>
      </c>
      <c r="E192" s="1">
        <v>0</v>
      </c>
      <c r="F192" s="1">
        <v>0</v>
      </c>
      <c r="G192" s="2">
        <f t="shared" si="0"/>
        <v>56382.77216</v>
      </c>
      <c r="H192" s="2">
        <f t="shared" si="1"/>
        <v>0.11999999999534339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139872</v>
      </c>
      <c r="D206" s="1">
        <f>'PR-RAS'!E210</f>
        <v>77662.880000000005</v>
      </c>
      <c r="E206" s="1">
        <v>0</v>
      </c>
      <c r="F206" s="1">
        <v>0</v>
      </c>
      <c r="G206" s="2">
        <f t="shared" si="0"/>
        <v>60515.540799999995</v>
      </c>
      <c r="H206" s="2">
        <f t="shared" si="1"/>
        <v>0.11999999999534339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21067</v>
      </c>
      <c r="D207" s="1">
        <f>'PR-RAS'!E211</f>
        <v>37681.54</v>
      </c>
      <c r="E207" s="1">
        <v>0</v>
      </c>
      <c r="F207" s="1">
        <v>0</v>
      </c>
      <c r="G207" s="2">
        <f t="shared" si="0"/>
        <v>19864.59648</v>
      </c>
      <c r="H207" s="2">
        <f t="shared" si="1"/>
        <v>0.45999999999912689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1600</v>
      </c>
      <c r="D208" s="1">
        <f>'PR-RAS'!E212</f>
        <v>1030.79</v>
      </c>
      <c r="E208" s="1">
        <v>0</v>
      </c>
      <c r="F208" s="1">
        <v>0</v>
      </c>
      <c r="G208" s="2">
        <f t="shared" si="0"/>
        <v>757.94705999999996</v>
      </c>
      <c r="H208" s="2">
        <f t="shared" si="1"/>
        <v>0.21000000000003638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117205</v>
      </c>
      <c r="D209" s="1">
        <f>'PR-RAS'!E213</f>
        <v>38950.550000000003</v>
      </c>
      <c r="E209" s="1">
        <v>0</v>
      </c>
      <c r="F209" s="1">
        <v>0</v>
      </c>
      <c r="G209" s="2">
        <f t="shared" si="0"/>
        <v>40582.068800000001</v>
      </c>
      <c r="H209" s="2">
        <f t="shared" si="1"/>
        <v>0.44999999999708962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883371</v>
      </c>
      <c r="D220" s="1">
        <f>'PR-RAS'!E224</f>
        <v>1097605.3799999999</v>
      </c>
      <c r="E220" s="1">
        <v>0</v>
      </c>
      <c r="F220" s="1">
        <v>0</v>
      </c>
      <c r="G220" s="2">
        <f t="shared" si="0"/>
        <v>674209.40544</v>
      </c>
      <c r="H220" s="2">
        <f t="shared" si="1"/>
        <v>0.37999999988824129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883371</v>
      </c>
      <c r="D243" s="1">
        <f>'PR-RAS'!E247</f>
        <v>1097605.3799999999</v>
      </c>
      <c r="E243" s="1">
        <v>0</v>
      </c>
      <c r="F243" s="1">
        <v>0</v>
      </c>
      <c r="G243" s="2">
        <f t="shared" si="0"/>
        <v>745016.78591999994</v>
      </c>
      <c r="H243" s="2">
        <f t="shared" si="1"/>
        <v>0.37999999988824129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615567</v>
      </c>
      <c r="D244" s="1">
        <f>'PR-RAS'!E248</f>
        <v>829444.12</v>
      </c>
      <c r="E244" s="1">
        <v>0</v>
      </c>
      <c r="F244" s="1">
        <v>0</v>
      </c>
      <c r="G244" s="2">
        <f t="shared" si="0"/>
        <v>552692.62332000001</v>
      </c>
      <c r="H244" s="2">
        <f t="shared" si="1"/>
        <v>0.11999999999534339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267804</v>
      </c>
      <c r="D246" s="1">
        <f>'PR-RAS'!E250</f>
        <v>268161.26</v>
      </c>
      <c r="E246" s="1">
        <v>0</v>
      </c>
      <c r="F246" s="1">
        <v>0</v>
      </c>
      <c r="G246" s="2">
        <f t="shared" si="0"/>
        <v>197010.99739999999</v>
      </c>
      <c r="H246" s="2">
        <f t="shared" si="1"/>
        <v>0.26000000000931323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52100</v>
      </c>
      <c r="D248" s="1">
        <f>'PR-RAS'!E252</f>
        <v>62850</v>
      </c>
      <c r="E248" s="1">
        <v>0</v>
      </c>
      <c r="F248" s="1">
        <v>0</v>
      </c>
      <c r="G248" s="2">
        <f t="shared" si="0"/>
        <v>43916.6</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52100</v>
      </c>
      <c r="D255" s="1">
        <f>'PR-RAS'!E259</f>
        <v>62850</v>
      </c>
      <c r="E255" s="1">
        <v>0</v>
      </c>
      <c r="F255" s="1">
        <v>0</v>
      </c>
      <c r="G255" s="2">
        <f t="shared" si="0"/>
        <v>45161.2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52100</v>
      </c>
      <c r="D256" s="1">
        <f>'PR-RAS'!E260</f>
        <v>62850</v>
      </c>
      <c r="E256" s="1">
        <v>0</v>
      </c>
      <c r="F256" s="1">
        <v>0</v>
      </c>
      <c r="G256" s="2">
        <f t="shared" si="0"/>
        <v>45339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52091660</v>
      </c>
      <c r="D285" s="1">
        <f>'PR-RAS'!E289</f>
        <v>57884880.439999998</v>
      </c>
      <c r="E285" s="1">
        <v>0</v>
      </c>
      <c r="F285" s="1">
        <v>0</v>
      </c>
      <c r="G285" s="2">
        <f t="shared" si="8"/>
        <v>47672643.529919997</v>
      </c>
      <c r="H285" s="2">
        <f t="shared" si="9"/>
        <v>0.43999999761581421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49805586</v>
      </c>
      <c r="D286" s="1">
        <f>'PR-RAS'!E290</f>
        <v>107537699.06999999</v>
      </c>
      <c r="E286" s="1">
        <v>0</v>
      </c>
      <c r="F286" s="1">
        <v>0</v>
      </c>
      <c r="G286" s="2">
        <f t="shared" si="8"/>
        <v>75491080.479899988</v>
      </c>
      <c r="H286" s="2">
        <f t="shared" si="9"/>
        <v>6.9999992847442627E-2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13224309</v>
      </c>
      <c r="D288" s="1">
        <f>'PR-RAS'!E292</f>
        <v>11601010.960000001</v>
      </c>
      <c r="E288" s="1">
        <v>0</v>
      </c>
      <c r="F288" s="1">
        <v>0</v>
      </c>
      <c r="G288" s="2">
        <f t="shared" si="8"/>
        <v>10454356.97404</v>
      </c>
      <c r="H288" s="2">
        <f t="shared" si="9"/>
        <v>3.9999999105930328E-2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351443</v>
      </c>
      <c r="D290" s="1">
        <f>'PR-RAS'!E294</f>
        <v>662865.55000000005</v>
      </c>
      <c r="E290" s="1">
        <v>0</v>
      </c>
      <c r="F290" s="1">
        <v>0</v>
      </c>
      <c r="G290" s="2">
        <f t="shared" si="8"/>
        <v>484703.3149</v>
      </c>
      <c r="H290" s="2">
        <f t="shared" si="9"/>
        <v>0.44999999995343387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462843</v>
      </c>
      <c r="D291" s="1">
        <f>'PR-RAS'!E295</f>
        <v>757033.7</v>
      </c>
      <c r="E291" s="1">
        <v>0</v>
      </c>
      <c r="F291" s="1">
        <v>0</v>
      </c>
      <c r="G291" s="2">
        <f t="shared" si="8"/>
        <v>573304.01599999995</v>
      </c>
      <c r="H291" s="2">
        <f t="shared" si="9"/>
        <v>0.30000000004656613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9454</v>
      </c>
      <c r="D293" s="1">
        <f>'PR-RAS'!E298</f>
        <v>17827.599999999999</v>
      </c>
      <c r="E293" s="1">
        <v>0</v>
      </c>
      <c r="F293" s="1">
        <v>0</v>
      </c>
      <c r="G293" s="2">
        <f t="shared" si="8"/>
        <v>13171.886399999998</v>
      </c>
      <c r="H293" s="2">
        <f t="shared" si="9"/>
        <v>0.40000000000145519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9454</v>
      </c>
      <c r="D306" s="1">
        <f>'PR-RAS'!E311</f>
        <v>17827.599999999999</v>
      </c>
      <c r="E306" s="1">
        <v>0</v>
      </c>
      <c r="F306" s="1">
        <v>0</v>
      </c>
      <c r="G306" s="2">
        <f t="shared" si="8"/>
        <v>13758.305999999999</v>
      </c>
      <c r="H306" s="2">
        <f t="shared" si="9"/>
        <v>0.40000000000145519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9454</v>
      </c>
      <c r="D307" s="1">
        <f>'PR-RAS'!E312</f>
        <v>7704.01</v>
      </c>
      <c r="E307" s="1">
        <v>0</v>
      </c>
      <c r="F307" s="1">
        <v>0</v>
      </c>
      <c r="G307" s="2">
        <f t="shared" si="8"/>
        <v>7607.7781199999999</v>
      </c>
      <c r="H307" s="2">
        <f t="shared" si="9"/>
        <v>1.0000000000218279E-2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9454</v>
      </c>
      <c r="D308" s="1">
        <f>'PR-RAS'!E313</f>
        <v>7704.01</v>
      </c>
      <c r="E308" s="1">
        <v>0</v>
      </c>
      <c r="F308" s="1">
        <v>0</v>
      </c>
      <c r="G308" s="2">
        <f t="shared" si="8"/>
        <v>7632.6401400000004</v>
      </c>
      <c r="H308" s="2">
        <f t="shared" si="9"/>
        <v>1.0000000000218279E-2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10123.59</v>
      </c>
      <c r="E312" s="1">
        <v>0</v>
      </c>
      <c r="F312" s="1">
        <v>0</v>
      </c>
      <c r="G312" s="2">
        <f t="shared" si="8"/>
        <v>6296.8729800000001</v>
      </c>
      <c r="H312" s="2">
        <f t="shared" si="9"/>
        <v>0.40999999999985448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10123.59</v>
      </c>
      <c r="E313" s="1">
        <v>0</v>
      </c>
      <c r="F313" s="1">
        <v>0</v>
      </c>
      <c r="G313" s="2">
        <f t="shared" si="8"/>
        <v>6317.1201600000004</v>
      </c>
      <c r="H313" s="2">
        <f t="shared" si="9"/>
        <v>0.40999999999985448</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52259352</v>
      </c>
      <c r="D345" s="1">
        <f>'PR-RAS'!E350</f>
        <v>108469703.05999999</v>
      </c>
      <c r="E345" s="1">
        <v>0</v>
      </c>
      <c r="F345" s="1">
        <v>0</v>
      </c>
      <c r="G345" s="2">
        <f t="shared" si="8"/>
        <v>92604372.793279991</v>
      </c>
      <c r="H345" s="2">
        <f t="shared" si="9"/>
        <v>5.9999987483024597E-2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5229618</v>
      </c>
      <c r="D346" s="1">
        <f>'PR-RAS'!E351</f>
        <v>6514855.1100000003</v>
      </c>
      <c r="E346" s="1">
        <v>0</v>
      </c>
      <c r="F346" s="1">
        <v>0</v>
      </c>
      <c r="G346" s="2">
        <f t="shared" si="8"/>
        <v>6299468.2358999988</v>
      </c>
      <c r="H346" s="2">
        <f t="shared" si="9"/>
        <v>0.11000000033527613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5229618</v>
      </c>
      <c r="D351" s="1">
        <f>'PR-RAS'!E356</f>
        <v>6514855.1100000003</v>
      </c>
      <c r="E351" s="1">
        <v>0</v>
      </c>
      <c r="F351" s="1">
        <v>0</v>
      </c>
      <c r="G351" s="2">
        <f t="shared" si="8"/>
        <v>6390764.8769999994</v>
      </c>
      <c r="H351" s="2">
        <f t="shared" si="9"/>
        <v>0.11000000033527613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4618</v>
      </c>
      <c r="D354" s="1">
        <f>'PR-RAS'!E359</f>
        <v>2355.11</v>
      </c>
      <c r="E354" s="1">
        <v>0</v>
      </c>
      <c r="F354" s="1">
        <v>0</v>
      </c>
      <c r="G354" s="2">
        <f t="shared" si="8"/>
        <v>3292.86166</v>
      </c>
      <c r="H354" s="2">
        <f t="shared" si="9"/>
        <v>0.11000000000012733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5225000</v>
      </c>
      <c r="D355" s="1">
        <f>'PR-RAS'!E360</f>
        <v>6512500</v>
      </c>
      <c r="E355" s="1">
        <v>0</v>
      </c>
      <c r="F355" s="1">
        <v>0</v>
      </c>
      <c r="G355" s="2">
        <f t="shared" si="8"/>
        <v>6460500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490719</v>
      </c>
      <c r="D358" s="1">
        <f>'PR-RAS'!E363</f>
        <v>91243045.699999988</v>
      </c>
      <c r="E358" s="1">
        <v>0</v>
      </c>
      <c r="F358" s="1">
        <v>0</v>
      </c>
      <c r="G358" s="2">
        <f t="shared" si="8"/>
        <v>65322721.31279999</v>
      </c>
      <c r="H358" s="2">
        <f t="shared" si="9"/>
        <v>0.30000001192092896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490719</v>
      </c>
      <c r="D364" s="1">
        <f>'PR-RAS'!E369</f>
        <v>91058275.239999995</v>
      </c>
      <c r="E364" s="1">
        <v>0</v>
      </c>
      <c r="F364" s="1">
        <v>0</v>
      </c>
      <c r="G364" s="2">
        <f t="shared" si="8"/>
        <v>66286438.821239993</v>
      </c>
      <c r="H364" s="2">
        <f t="shared" si="9"/>
        <v>0.23999999463558197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436959</v>
      </c>
      <c r="D365" s="1">
        <f>'PR-RAS'!E370</f>
        <v>84192044.280000001</v>
      </c>
      <c r="E365" s="1">
        <v>0</v>
      </c>
      <c r="F365" s="1">
        <v>0</v>
      </c>
      <c r="G365" s="2">
        <f t="shared" si="8"/>
        <v>61450861.311839998</v>
      </c>
      <c r="H365" s="2">
        <f t="shared" si="9"/>
        <v>0.2800000011920929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45332</v>
      </c>
      <c r="D366" s="1">
        <f>'PR-RAS'!E371</f>
        <v>6798934.8200000003</v>
      </c>
      <c r="E366" s="1">
        <v>0</v>
      </c>
      <c r="F366" s="1">
        <v>0</v>
      </c>
      <c r="G366" s="2">
        <f t="shared" si="8"/>
        <v>4979768.5986000001</v>
      </c>
      <c r="H366" s="2">
        <f t="shared" si="9"/>
        <v>0.17999999970197678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8428</v>
      </c>
      <c r="D371" s="1">
        <f>'PR-RAS'!E376</f>
        <v>67296.14</v>
      </c>
      <c r="E371" s="1">
        <v>0</v>
      </c>
      <c r="F371" s="1">
        <v>0</v>
      </c>
      <c r="G371" s="2">
        <f t="shared" si="8"/>
        <v>52917.503599999996</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184770.46</v>
      </c>
      <c r="E373" s="1">
        <v>0</v>
      </c>
      <c r="F373" s="1">
        <v>0</v>
      </c>
      <c r="G373" s="2">
        <f t="shared" si="8"/>
        <v>137469.22224</v>
      </c>
      <c r="H373" s="2">
        <f t="shared" si="9"/>
        <v>0.45999999999185093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184770.46</v>
      </c>
      <c r="E374" s="1">
        <v>0</v>
      </c>
      <c r="F374" s="1">
        <v>0</v>
      </c>
      <c r="G374" s="2">
        <f t="shared" si="8"/>
        <v>137838.76316</v>
      </c>
      <c r="H374" s="2">
        <f t="shared" si="9"/>
        <v>0.45999999999185093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46539015</v>
      </c>
      <c r="D397" s="1">
        <f>'PR-RAS'!E402</f>
        <v>10711802.25</v>
      </c>
      <c r="E397" s="1">
        <v>0</v>
      </c>
      <c r="F397" s="1">
        <v>0</v>
      </c>
      <c r="G397" s="2">
        <f t="shared" si="8"/>
        <v>26913197.322000001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46539015</v>
      </c>
      <c r="D398" s="1">
        <f>'PR-RAS'!E403</f>
        <v>10711802.25</v>
      </c>
      <c r="E398" s="1">
        <v>0</v>
      </c>
      <c r="F398" s="1">
        <v>0</v>
      </c>
      <c r="G398" s="2">
        <f t="shared" si="8"/>
        <v>26981159.941500001</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52249898</v>
      </c>
      <c r="D403" s="1">
        <f>'PR-RAS'!E408</f>
        <v>108451875.45999999</v>
      </c>
      <c r="E403" s="1">
        <v>0</v>
      </c>
      <c r="F403" s="1">
        <v>0</v>
      </c>
      <c r="G403" s="2">
        <f t="shared" si="8"/>
        <v>108199766.86583999</v>
      </c>
      <c r="H403" s="2">
        <f t="shared" si="9"/>
        <v>0.45999999344348907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821014</v>
      </c>
      <c r="D404" s="1">
        <f>'PR-RAS'!E409</f>
        <v>0</v>
      </c>
      <c r="E404" s="1">
        <v>0</v>
      </c>
      <c r="F404" s="1">
        <v>0</v>
      </c>
      <c r="G404" s="2">
        <f t="shared" si="8"/>
        <v>330868.64199999999</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37481</v>
      </c>
      <c r="D406" s="1">
        <f>'PR-RAS'!E411</f>
        <v>15522.95</v>
      </c>
      <c r="E406" s="1">
        <v>0</v>
      </c>
      <c r="F406" s="1">
        <v>0</v>
      </c>
      <c r="G406" s="2">
        <f t="shared" si="8"/>
        <v>27753.394499999999</v>
      </c>
      <c r="H406" s="2">
        <f t="shared" si="9"/>
        <v>4.9999999999272404E-2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101906700</v>
      </c>
      <c r="D407" s="1">
        <f>'PR-RAS'!E412</f>
        <v>165440407.10999998</v>
      </c>
      <c r="E407" s="1">
        <v>0</v>
      </c>
      <c r="F407" s="1">
        <v>0</v>
      </c>
      <c r="G407" s="2">
        <f t="shared" si="8"/>
        <v>175711730.77331999</v>
      </c>
      <c r="H407" s="2">
        <f t="shared" si="9"/>
        <v>0.10999998450279236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104351012</v>
      </c>
      <c r="D408" s="1">
        <f>'PR-RAS'!E413</f>
        <v>166354583.5</v>
      </c>
      <c r="E408" s="1">
        <v>0</v>
      </c>
      <c r="F408" s="1">
        <v>0</v>
      </c>
      <c r="G408" s="2">
        <f t="shared" si="8"/>
        <v>177883492.85299999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2444312</v>
      </c>
      <c r="D410" s="1">
        <f>'PR-RAS'!E415</f>
        <v>914176.3900000155</v>
      </c>
      <c r="E410" s="1">
        <v>0</v>
      </c>
      <c r="F410" s="1">
        <v>0</v>
      </c>
      <c r="G410" s="2">
        <f t="shared" si="8"/>
        <v>1747519.8950200125</v>
      </c>
      <c r="H410" s="2">
        <f t="shared" si="9"/>
        <v>0.39000001549720764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14045323</v>
      </c>
      <c r="D411" s="1">
        <f>'PR-RAS'!E416</f>
        <v>11601010.960000001</v>
      </c>
      <c r="E411" s="1">
        <v>0</v>
      </c>
      <c r="F411" s="1">
        <v>0</v>
      </c>
      <c r="G411" s="2">
        <f t="shared" si="8"/>
        <v>15271411.417199999</v>
      </c>
      <c r="H411" s="2">
        <f t="shared" si="9"/>
        <v>3.9999999105930328E-2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388924</v>
      </c>
      <c r="D413" s="1">
        <f>'PR-RAS'!E418</f>
        <v>678388.5</v>
      </c>
      <c r="E413" s="1">
        <v>0</v>
      </c>
      <c r="F413" s="1">
        <v>0</v>
      </c>
      <c r="G413" s="2">
        <f t="shared" si="8"/>
        <v>719228.81199999992</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171810</v>
      </c>
      <c r="E414" s="1">
        <v>0</v>
      </c>
      <c r="F414" s="1">
        <v>0</v>
      </c>
      <c r="G414" s="2">
        <f t="shared" si="8"/>
        <v>141915.06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171810</v>
      </c>
      <c r="E466" s="1">
        <v>0</v>
      </c>
      <c r="F466" s="1">
        <v>0</v>
      </c>
      <c r="G466" s="2">
        <f t="shared" si="8"/>
        <v>159783.30000000002</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171810</v>
      </c>
      <c r="E472" s="1">
        <v>0</v>
      </c>
      <c r="F472" s="1">
        <v>0</v>
      </c>
      <c r="G472" s="2">
        <f t="shared" si="8"/>
        <v>161845.01999999999</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171810</v>
      </c>
      <c r="E473" s="1">
        <v>0</v>
      </c>
      <c r="F473" s="1">
        <v>0</v>
      </c>
      <c r="G473" s="2">
        <f t="shared" si="8"/>
        <v>162188.63999999998</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171810</v>
      </c>
      <c r="E629" s="1">
        <v>0</v>
      </c>
      <c r="F629" s="1">
        <v>0</v>
      </c>
      <c r="G629" s="2">
        <f t="shared" si="10"/>
        <v>215793.36000000002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101906700</v>
      </c>
      <c r="D633" s="1">
        <f>'PR-RAS'!E639</f>
        <v>165612217.10999998</v>
      </c>
      <c r="E633" s="1">
        <v>0</v>
      </c>
      <c r="F633" s="1">
        <v>0</v>
      </c>
      <c r="G633" s="2">
        <f t="shared" si="10"/>
        <v>273738876.82703996</v>
      </c>
      <c r="H633" s="2">
        <f t="shared" si="11"/>
        <v>0.10999998450279236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104351012</v>
      </c>
      <c r="D634" s="1">
        <f>'PR-RAS'!E640</f>
        <v>166354583.5</v>
      </c>
      <c r="E634" s="1">
        <v>0</v>
      </c>
      <c r="F634" s="1">
        <v>0</v>
      </c>
      <c r="G634" s="2">
        <f t="shared" si="10"/>
        <v>276659093.30699998</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2444312</v>
      </c>
      <c r="D636" s="1">
        <f>'PR-RAS'!E642</f>
        <v>742366.3900000155</v>
      </c>
      <c r="E636" s="1">
        <v>0</v>
      </c>
      <c r="F636" s="1">
        <v>0</v>
      </c>
      <c r="G636" s="2">
        <f t="shared" si="10"/>
        <v>2494943.4353000196</v>
      </c>
      <c r="H636" s="2">
        <f t="shared" si="11"/>
        <v>0.39000001549720764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14045323</v>
      </c>
      <c r="D637" s="1">
        <f>'PR-RAS'!E643</f>
        <v>11601010.960000001</v>
      </c>
      <c r="E637" s="1">
        <v>0</v>
      </c>
      <c r="F637" s="1">
        <v>0</v>
      </c>
      <c r="G637" s="2">
        <f t="shared" si="10"/>
        <v>23689311.369120002</v>
      </c>
      <c r="H637" s="2">
        <f t="shared" si="11"/>
        <v>3.9999999105930328E-2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11601011</v>
      </c>
      <c r="D639" s="1">
        <f>'PR-RAS'!E645</f>
        <v>10858644.569999985</v>
      </c>
      <c r="E639" s="1">
        <v>0</v>
      </c>
      <c r="F639" s="1">
        <v>0</v>
      </c>
      <c r="G639" s="2">
        <f t="shared" si="10"/>
        <v>21257075.48931998</v>
      </c>
      <c r="H639" s="2">
        <f t="shared" si="11"/>
        <v>0.43000001460313797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151821.04</v>
      </c>
      <c r="E641" s="1">
        <v>0</v>
      </c>
      <c r="F641" s="1">
        <v>0</v>
      </c>
      <c r="G641" s="2">
        <f t="shared" si="10"/>
        <v>194330.93120000002</v>
      </c>
      <c r="H641" s="2">
        <f t="shared" si="11"/>
        <v>4.0000000008149073E-2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16601286</v>
      </c>
      <c r="D642" s="1">
        <f>'PR-RAS'!E649</f>
        <v>15507235.539999999</v>
      </c>
      <c r="E642" s="1">
        <v>0</v>
      </c>
      <c r="F642" s="1">
        <v>0</v>
      </c>
      <c r="G642" s="2">
        <f t="shared" si="10"/>
        <v>30521700.288279999</v>
      </c>
      <c r="H642" s="2">
        <f t="shared" si="11"/>
        <v>0.46000000089406967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17040996</v>
      </c>
      <c r="D643" s="1">
        <f>'PR-RAS'!E650</f>
        <v>12483891.49</v>
      </c>
      <c r="E643" s="1">
        <v>0</v>
      </c>
      <c r="F643" s="1">
        <v>0</v>
      </c>
      <c r="G643" s="2">
        <f t="shared" si="10"/>
        <v>26969636.105160002</v>
      </c>
      <c r="H643" s="2">
        <f t="shared" si="11"/>
        <v>0.49000000022351742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18135046</v>
      </c>
      <c r="D644" s="1">
        <f>'PR-RAS'!E651</f>
        <v>12987454.75</v>
      </c>
      <c r="E644" s="1">
        <v>0</v>
      </c>
      <c r="F644" s="1">
        <v>0</v>
      </c>
      <c r="G644" s="2">
        <f t="shared" si="10"/>
        <v>28362701.386500001</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15507236</v>
      </c>
      <c r="D645" s="1">
        <f>'PR-RAS'!E652</f>
        <v>15003672.280000001</v>
      </c>
      <c r="E645" s="1">
        <v>0</v>
      </c>
      <c r="F645" s="1">
        <v>0</v>
      </c>
      <c r="G645" s="2">
        <f t="shared" si="10"/>
        <v>29311389.880640004</v>
      </c>
      <c r="H645" s="2">
        <f t="shared" si="11"/>
        <v>0.2800000011920929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152</v>
      </c>
      <c r="D647" s="1">
        <f>'PR-RAS'!E654</f>
        <v>155</v>
      </c>
      <c r="E647" s="1">
        <v>0</v>
      </c>
      <c r="F647" s="1">
        <v>0</v>
      </c>
      <c r="G647" s="2">
        <f t="shared" si="10"/>
        <v>298.452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155</v>
      </c>
      <c r="D649" s="1">
        <f>'PR-RAS'!E656</f>
        <v>159</v>
      </c>
      <c r="E649" s="1">
        <v>0</v>
      </c>
      <c r="F649" s="1">
        <v>0</v>
      </c>
      <c r="G649" s="2">
        <f t="shared" si="10"/>
        <v>306.50400000000002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14899</v>
      </c>
      <c r="D709" s="1">
        <f>'PR-RAS'!E716</f>
        <v>16715.73</v>
      </c>
      <c r="E709" s="1">
        <v>0</v>
      </c>
      <c r="F709" s="1">
        <v>0</v>
      </c>
      <c r="G709" s="2">
        <f t="shared" si="10"/>
        <v>34217.965680000001</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24994</v>
      </c>
      <c r="D710" s="1">
        <f>'PR-RAS'!E717</f>
        <v>25338.06</v>
      </c>
      <c r="E710" s="1">
        <v>0</v>
      </c>
      <c r="F710" s="1">
        <v>0</v>
      </c>
      <c r="G710" s="2">
        <f t="shared" si="10"/>
        <v>53650.115079999996</v>
      </c>
      <c r="H710" s="2">
        <f t="shared" si="11"/>
        <v>6.0000000001309672E-2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551122</v>
      </c>
      <c r="D711" s="1">
        <f>'PR-RAS'!E718</f>
        <v>768312.29</v>
      </c>
      <c r="E711" s="1">
        <v>0</v>
      </c>
      <c r="F711" s="1">
        <v>0</v>
      </c>
      <c r="G711" s="2">
        <f t="shared" si="10"/>
        <v>1482300.0718</v>
      </c>
      <c r="H711" s="2">
        <f t="shared" si="11"/>
        <v>0.2900000000372529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114488</v>
      </c>
      <c r="D713" s="1">
        <f>'PR-RAS'!E720</f>
        <v>161837.45000000001</v>
      </c>
      <c r="E713" s="1">
        <v>0</v>
      </c>
      <c r="F713" s="1">
        <v>0</v>
      </c>
      <c r="G713" s="2">
        <f t="shared" si="10"/>
        <v>311971.98479999998</v>
      </c>
      <c r="H713" s="2">
        <f t="shared" si="11"/>
        <v>0.45000000001164153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55766</v>
      </c>
      <c r="D714" s="1">
        <f>'PR-RAS'!E721</f>
        <v>104154.02</v>
      </c>
      <c r="E714" s="1">
        <v>0</v>
      </c>
      <c r="F714" s="1">
        <v>0</v>
      </c>
      <c r="G714" s="2">
        <f t="shared" si="10"/>
        <v>188284.79052000001</v>
      </c>
      <c r="H714" s="2">
        <f t="shared" si="11"/>
        <v>2.0000000004074536E-2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112030</v>
      </c>
      <c r="D715" s="1">
        <f>'PR-RAS'!E722</f>
        <v>131331.79999999999</v>
      </c>
      <c r="E715" s="1">
        <v>0</v>
      </c>
      <c r="F715" s="1">
        <v>0</v>
      </c>
      <c r="G715" s="2">
        <f t="shared" si="10"/>
        <v>267531.2304</v>
      </c>
      <c r="H715" s="2">
        <f t="shared" si="11"/>
        <v>0.20000000001164153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78286</v>
      </c>
      <c r="D716" s="1">
        <f>'PR-RAS'!E723</f>
        <v>203181.97</v>
      </c>
      <c r="E716" s="1">
        <v>0</v>
      </c>
      <c r="F716" s="1">
        <v>0</v>
      </c>
      <c r="G716" s="2">
        <f t="shared" si="10"/>
        <v>346524.7071</v>
      </c>
      <c r="H716" s="2">
        <f t="shared" si="11"/>
        <v>2.9999999998835847E-2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34471</v>
      </c>
      <c r="D718" s="1">
        <f>'PR-RAS'!E725</f>
        <v>31128.23</v>
      </c>
      <c r="E718" s="1">
        <v>0</v>
      </c>
      <c r="F718" s="1">
        <v>0</v>
      </c>
      <c r="G718" s="2">
        <f t="shared" si="10"/>
        <v>69353.58881999999</v>
      </c>
      <c r="H718" s="2">
        <f t="shared" si="11"/>
        <v>0.22999999999956344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52100</v>
      </c>
      <c r="D812" s="1">
        <f>'PR-RAS'!E819</f>
        <v>62850</v>
      </c>
      <c r="E812" s="1">
        <v>0</v>
      </c>
      <c r="F812" s="1">
        <v>0</v>
      </c>
      <c r="G812" s="2">
        <f t="shared" si="18"/>
        <v>144195.80000000002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99619530</v>
      </c>
      <c r="D984" s="6">
        <f>BILANCA!E6</f>
        <v>199468624.71000004</v>
      </c>
      <c r="E984" s="6">
        <v>0</v>
      </c>
      <c r="F984" s="6">
        <v>0</v>
      </c>
      <c r="G984" s="7">
        <f t="shared" ref="G984:G1241" si="22">B984/1000*C984+B984/500*D984</f>
        <v>498556.77942000004</v>
      </c>
      <c r="H984" s="7">
        <f t="shared" si="19"/>
        <v>0.28999996185302734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80449709</v>
      </c>
      <c r="D985" s="1">
        <f>BILANCA!E7</f>
        <v>182935943.77000004</v>
      </c>
      <c r="E985" s="1">
        <v>0</v>
      </c>
      <c r="F985" s="1">
        <v>0</v>
      </c>
      <c r="G985" s="2">
        <f t="shared" si="22"/>
        <v>892643.19308000011</v>
      </c>
      <c r="H985" s="2">
        <f t="shared" si="19"/>
        <v>0.22999995946884155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5333681</v>
      </c>
      <c r="D986" s="1">
        <f>BILANCA!E8</f>
        <v>17269609.02</v>
      </c>
      <c r="E986" s="1">
        <v>0</v>
      </c>
      <c r="F986" s="1">
        <v>0</v>
      </c>
      <c r="G986" s="2">
        <f t="shared" si="22"/>
        <v>119618.69712000001</v>
      </c>
      <c r="H986" s="2">
        <f t="shared" si="19"/>
        <v>1.9999999552965164E-2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8458635</v>
      </c>
      <c r="D988" s="1">
        <f>BILANCA!E10</f>
        <v>22287314.329999998</v>
      </c>
      <c r="E988" s="1">
        <v>0</v>
      </c>
      <c r="F988" s="1">
        <v>0</v>
      </c>
      <c r="G988" s="2">
        <f t="shared" si="22"/>
        <v>265166.31829999998</v>
      </c>
      <c r="H988" s="2">
        <f t="shared" si="19"/>
        <v>0.32999999821186066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3124954</v>
      </c>
      <c r="D989" s="1">
        <f>BILANCA!E11</f>
        <v>5017705.3099999996</v>
      </c>
      <c r="E989" s="1">
        <v>0</v>
      </c>
      <c r="F989" s="1">
        <v>0</v>
      </c>
      <c r="G989" s="2">
        <f t="shared" si="22"/>
        <v>78962.187720000002</v>
      </c>
      <c r="H989" s="2">
        <f t="shared" si="19"/>
        <v>0.30999999959021807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29200744</v>
      </c>
      <c r="D990" s="1">
        <f>BILANCA!E12</f>
        <v>153419928.51000002</v>
      </c>
      <c r="E990" s="1">
        <v>0</v>
      </c>
      <c r="F990" s="1">
        <v>0</v>
      </c>
      <c r="G990" s="2">
        <f t="shared" si="22"/>
        <v>2352284.2071400005</v>
      </c>
      <c r="H990" s="2">
        <f t="shared" si="19"/>
        <v>0.48999997973442078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24320046</v>
      </c>
      <c r="D991" s="1">
        <f>BILANCA!E13</f>
        <v>50112131.450000003</v>
      </c>
      <c r="E991" s="1">
        <v>0</v>
      </c>
      <c r="F991" s="1">
        <v>0</v>
      </c>
      <c r="G991" s="2">
        <f t="shared" si="22"/>
        <v>996354.47120000003</v>
      </c>
      <c r="H991" s="2">
        <f t="shared" si="19"/>
        <v>0.45000000298023224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40376748</v>
      </c>
      <c r="D993" s="1">
        <f>BILANCA!E15</f>
        <v>66161066.710000001</v>
      </c>
      <c r="E993" s="1">
        <v>0</v>
      </c>
      <c r="F993" s="1">
        <v>0</v>
      </c>
      <c r="G993" s="2">
        <f t="shared" si="22"/>
        <v>1726988.8142000001</v>
      </c>
      <c r="H993" s="2">
        <f t="shared" si="19"/>
        <v>0.28999999910593033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16056702</v>
      </c>
      <c r="D996" s="1">
        <f>BILANCA!E18</f>
        <v>16048935.26</v>
      </c>
      <c r="E996" s="1">
        <v>0</v>
      </c>
      <c r="F996" s="1">
        <v>0</v>
      </c>
      <c r="G996" s="2">
        <f t="shared" si="22"/>
        <v>626009.44276000001</v>
      </c>
      <c r="H996" s="2">
        <f t="shared" si="19"/>
        <v>0.25999999977648258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4841050</v>
      </c>
      <c r="D997" s="1">
        <f>BILANCA!E19</f>
        <v>101593042.48999998</v>
      </c>
      <c r="E997" s="1">
        <v>0</v>
      </c>
      <c r="F997" s="1">
        <v>0</v>
      </c>
      <c r="G997" s="2">
        <f t="shared" si="22"/>
        <v>2912379.8897199999</v>
      </c>
      <c r="H997" s="2">
        <f t="shared" si="19"/>
        <v>0.48999997973442078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33046215</v>
      </c>
      <c r="D998" s="1">
        <f>BILANCA!E20</f>
        <v>103891413.8</v>
      </c>
      <c r="E998" s="1">
        <v>0</v>
      </c>
      <c r="F998" s="1">
        <v>0</v>
      </c>
      <c r="G998" s="2">
        <f t="shared" si="22"/>
        <v>3612435.639</v>
      </c>
      <c r="H998" s="2">
        <f t="shared" si="19"/>
        <v>0.20000000298023224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7583038</v>
      </c>
      <c r="D999" s="1">
        <f>BILANCA!E21</f>
        <v>15771403.52</v>
      </c>
      <c r="E999" s="1">
        <v>0</v>
      </c>
      <c r="F999" s="1">
        <v>0</v>
      </c>
      <c r="G999" s="2">
        <f t="shared" si="22"/>
        <v>626013.52064</v>
      </c>
      <c r="H999" s="2">
        <f t="shared" si="19"/>
        <v>0.48000000044703484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2752645</v>
      </c>
      <c r="D1000" s="1">
        <f>BILANCA!E22</f>
        <v>22969821.559999999</v>
      </c>
      <c r="E1000" s="1">
        <v>0</v>
      </c>
      <c r="F1000" s="1">
        <v>0</v>
      </c>
      <c r="G1000" s="2">
        <f t="shared" si="22"/>
        <v>827768.89804</v>
      </c>
      <c r="H1000" s="2">
        <f t="shared" si="19"/>
        <v>0.44000000134110451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598498</v>
      </c>
      <c r="D1002" s="1">
        <f>BILANCA!E24</f>
        <v>598498.64</v>
      </c>
      <c r="E1002" s="1">
        <v>0</v>
      </c>
      <c r="F1002" s="1">
        <v>0</v>
      </c>
      <c r="G1002" s="2">
        <f t="shared" si="22"/>
        <v>34114.410319999995</v>
      </c>
      <c r="H1002" s="2">
        <f t="shared" si="19"/>
        <v>0.35999999998603016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161345</v>
      </c>
      <c r="D1004" s="1">
        <f>BILANCA!E26</f>
        <v>132697.71</v>
      </c>
      <c r="E1004" s="1">
        <v>0</v>
      </c>
      <c r="F1004" s="1">
        <v>0</v>
      </c>
      <c r="G1004" s="2">
        <f t="shared" si="22"/>
        <v>8961.54882</v>
      </c>
      <c r="H1004" s="2">
        <f t="shared" si="19"/>
        <v>0.29000000000814907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39300691</v>
      </c>
      <c r="D1006" s="1">
        <f>BILANCA!E28</f>
        <v>41770792.740000002</v>
      </c>
      <c r="E1006" s="1">
        <v>0</v>
      </c>
      <c r="F1006" s="1">
        <v>0</v>
      </c>
      <c r="G1006" s="2">
        <f t="shared" si="22"/>
        <v>2825372.35904</v>
      </c>
      <c r="H1006" s="2">
        <f t="shared" si="19"/>
        <v>0.25999999791383743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39648</v>
      </c>
      <c r="D1007" s="1">
        <f>BILANCA!E29</f>
        <v>184770.46000000002</v>
      </c>
      <c r="E1007" s="1">
        <v>0</v>
      </c>
      <c r="F1007" s="1">
        <v>0</v>
      </c>
      <c r="G1007" s="2">
        <f t="shared" si="22"/>
        <v>9820.5340800000013</v>
      </c>
      <c r="H1007" s="2">
        <f t="shared" si="19"/>
        <v>0.46000000002095476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380873</v>
      </c>
      <c r="D1008" s="1">
        <f>BILANCA!E30</f>
        <v>565643.37</v>
      </c>
      <c r="E1008" s="1">
        <v>0</v>
      </c>
      <c r="F1008" s="1">
        <v>0</v>
      </c>
      <c r="G1008" s="2">
        <f t="shared" si="22"/>
        <v>37803.993499999997</v>
      </c>
      <c r="H1008" s="2">
        <f t="shared" si="19"/>
        <v>0.36999999999534339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341225</v>
      </c>
      <c r="D1012" s="1">
        <f>BILANCA!E34</f>
        <v>380872.91</v>
      </c>
      <c r="E1012" s="1">
        <v>0</v>
      </c>
      <c r="F1012" s="1">
        <v>0</v>
      </c>
      <c r="G1012" s="2">
        <f t="shared" si="22"/>
        <v>31986.153780000001</v>
      </c>
      <c r="H1012" s="2">
        <f t="shared" si="19"/>
        <v>9.0000000025611371E-2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1529984.11</v>
      </c>
      <c r="E1023" s="1">
        <v>0</v>
      </c>
      <c r="F1023" s="1">
        <v>0</v>
      </c>
      <c r="G1023" s="2">
        <f t="shared" si="22"/>
        <v>122398.72880000001</v>
      </c>
      <c r="H1023" s="2">
        <f t="shared" si="19"/>
        <v>0.11000000010244548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6354</v>
      </c>
      <c r="D1025" s="1">
        <f>BILANCA!E47</f>
        <v>0</v>
      </c>
      <c r="E1025" s="1">
        <v>0</v>
      </c>
      <c r="F1025" s="1">
        <v>0</v>
      </c>
      <c r="G1025" s="2">
        <f t="shared" si="22"/>
        <v>266.86799999999999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1171</v>
      </c>
      <c r="D1027" s="1">
        <f>BILANCA!E49</f>
        <v>1676712.02</v>
      </c>
      <c r="E1027" s="1">
        <v>0</v>
      </c>
      <c r="F1027" s="1">
        <v>0</v>
      </c>
      <c r="G1027" s="2">
        <f t="shared" si="22"/>
        <v>147602.18176000001</v>
      </c>
      <c r="H1027" s="2">
        <f t="shared" si="19"/>
        <v>2.0000000018626451E-2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7525</v>
      </c>
      <c r="D1028" s="1">
        <f>BILANCA!E50</f>
        <v>146727.91</v>
      </c>
      <c r="E1028" s="1">
        <v>0</v>
      </c>
      <c r="F1028" s="1">
        <v>0</v>
      </c>
      <c r="G1028" s="2">
        <f t="shared" si="22"/>
        <v>13544.1369</v>
      </c>
      <c r="H1028" s="2">
        <f t="shared" si="19"/>
        <v>8.999999999650754E-2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18996</v>
      </c>
      <c r="D1032" s="1">
        <f>BILANCA!E54</f>
        <v>45431.37</v>
      </c>
      <c r="E1032" s="1">
        <v>0</v>
      </c>
      <c r="F1032" s="1">
        <v>0</v>
      </c>
      <c r="G1032" s="2">
        <f t="shared" si="22"/>
        <v>5383.0782600000002</v>
      </c>
      <c r="H1032" s="2">
        <f t="shared" si="19"/>
        <v>0.37000000000261934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18996</v>
      </c>
      <c r="D1033" s="1">
        <f>BILANCA!E55</f>
        <v>45431.37</v>
      </c>
      <c r="E1033" s="1">
        <v>0</v>
      </c>
      <c r="F1033" s="1">
        <v>0</v>
      </c>
      <c r="G1033" s="2">
        <f t="shared" si="22"/>
        <v>5492.9370000000008</v>
      </c>
      <c r="H1033" s="2">
        <f t="shared" si="19"/>
        <v>0.37000000000261934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45915284</v>
      </c>
      <c r="D1034" s="1">
        <f>BILANCA!E56</f>
        <v>12246406.24</v>
      </c>
      <c r="E1034" s="1">
        <v>0</v>
      </c>
      <c r="F1034" s="1">
        <v>0</v>
      </c>
      <c r="G1034" s="2">
        <f t="shared" si="22"/>
        <v>3590812.9204799999</v>
      </c>
      <c r="H1034" s="2">
        <f t="shared" si="19"/>
        <v>0.24000000022351742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45915284</v>
      </c>
      <c r="D1035" s="1">
        <f>BILANCA!E57</f>
        <v>210937.49</v>
      </c>
      <c r="E1035" s="1">
        <v>0</v>
      </c>
      <c r="F1035" s="1">
        <v>0</v>
      </c>
      <c r="G1035" s="2">
        <f t="shared" si="22"/>
        <v>2409532.2669599997</v>
      </c>
      <c r="H1035" s="2">
        <f t="shared" si="19"/>
        <v>0.48999999999068677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12035468.75</v>
      </c>
      <c r="E1036" s="1">
        <v>0</v>
      </c>
      <c r="F1036" s="1">
        <v>0</v>
      </c>
      <c r="G1036" s="2">
        <f t="shared" si="22"/>
        <v>1275759.6875</v>
      </c>
      <c r="H1036" s="2">
        <f t="shared" si="19"/>
        <v>0.25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19169821</v>
      </c>
      <c r="D1046" s="1">
        <f>BILANCA!E68</f>
        <v>16532680.939999999</v>
      </c>
      <c r="E1046" s="1">
        <v>0</v>
      </c>
      <c r="F1046" s="1">
        <v>0</v>
      </c>
      <c r="G1046" s="2">
        <f t="shared" si="22"/>
        <v>3290816.5214400003</v>
      </c>
      <c r="H1046" s="2">
        <f t="shared" si="19"/>
        <v>6.0000000521540642E-2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15507236</v>
      </c>
      <c r="D1047" s="1">
        <f>BILANCA!E69</f>
        <v>15003672.280000001</v>
      </c>
      <c r="E1047" s="1">
        <v>0</v>
      </c>
      <c r="F1047" s="1">
        <v>0</v>
      </c>
      <c r="G1047" s="2">
        <f t="shared" si="22"/>
        <v>2912933.1558400001</v>
      </c>
      <c r="H1047" s="2">
        <f t="shared" si="19"/>
        <v>0.2800000011920929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15502656</v>
      </c>
      <c r="D1048" s="1">
        <f>BILANCA!E70</f>
        <v>15001713.310000001</v>
      </c>
      <c r="E1048" s="1">
        <v>0</v>
      </c>
      <c r="F1048" s="1">
        <v>0</v>
      </c>
      <c r="G1048" s="2">
        <f t="shared" si="22"/>
        <v>2957895.3703000001</v>
      </c>
      <c r="H1048" s="2">
        <f t="shared" si="19"/>
        <v>0.31000000052154064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15502656</v>
      </c>
      <c r="D1050" s="1">
        <f>BILANCA!E72</f>
        <v>15001713.310000001</v>
      </c>
      <c r="E1050" s="1">
        <v>0</v>
      </c>
      <c r="F1050" s="1">
        <v>0</v>
      </c>
      <c r="G1050" s="2">
        <f t="shared" si="22"/>
        <v>3048907.5355400005</v>
      </c>
      <c r="H1050" s="2">
        <f t="shared" si="19"/>
        <v>0.31000000052154064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4580</v>
      </c>
      <c r="D1054" s="1">
        <f>BILANCA!E76</f>
        <v>1958.97</v>
      </c>
      <c r="E1054" s="1">
        <v>0</v>
      </c>
      <c r="F1054" s="1">
        <v>0</v>
      </c>
      <c r="G1054" s="2">
        <f t="shared" si="22"/>
        <v>603.3537399999999</v>
      </c>
      <c r="H1054" s="2">
        <f t="shared" si="19"/>
        <v>2.9999999999972715E-2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3074707</v>
      </c>
      <c r="D1056" s="1">
        <f>BILANCA!E78</f>
        <v>536966.47</v>
      </c>
      <c r="E1056" s="1">
        <v>0</v>
      </c>
      <c r="F1056" s="1">
        <v>0</v>
      </c>
      <c r="G1056" s="2">
        <f t="shared" si="22"/>
        <v>302850.71561999997</v>
      </c>
      <c r="H1056" s="2">
        <f t="shared" si="19"/>
        <v>0.46999999997206032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30000</v>
      </c>
      <c r="E1061" s="1">
        <v>0</v>
      </c>
      <c r="F1061" s="1">
        <v>0</v>
      </c>
      <c r="G1061" s="2">
        <f t="shared" si="22"/>
        <v>4680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v>
      </c>
      <c r="D1062" s="1">
        <f>BILANCA!E84</f>
        <v>32.049999999999997</v>
      </c>
      <c r="E1062" s="1">
        <v>0</v>
      </c>
      <c r="F1062" s="1">
        <v>0</v>
      </c>
      <c r="G1062" s="2">
        <f t="shared" si="22"/>
        <v>7.591899999999999</v>
      </c>
      <c r="H1062" s="2">
        <f t="shared" si="19"/>
        <v>4.9999999999997158E-2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3074675</v>
      </c>
      <c r="D1064" s="1">
        <f>BILANCA!E86</f>
        <v>506934.42</v>
      </c>
      <c r="E1064" s="1">
        <v>0</v>
      </c>
      <c r="F1064" s="1">
        <v>0</v>
      </c>
      <c r="G1064" s="2">
        <f t="shared" si="22"/>
        <v>331172.05104000005</v>
      </c>
      <c r="H1064" s="2">
        <f t="shared" si="19"/>
        <v>0.41999999998370185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9393</v>
      </c>
      <c r="D1096" s="1">
        <f>BILANCA!E118</f>
        <v>9393.1200000000008</v>
      </c>
      <c r="E1096" s="1">
        <v>0</v>
      </c>
      <c r="F1096" s="1">
        <v>0</v>
      </c>
      <c r="G1096" s="2">
        <f t="shared" si="22"/>
        <v>3184.2541200000005</v>
      </c>
      <c r="H1096" s="2">
        <f t="shared" si="23"/>
        <v>0.12000000000080036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9393</v>
      </c>
      <c r="D1097" s="1">
        <f>BILANCA!E119</f>
        <v>9393.1200000000008</v>
      </c>
      <c r="E1097" s="1">
        <v>0</v>
      </c>
      <c r="F1097" s="1">
        <v>0</v>
      </c>
      <c r="G1097" s="2">
        <f t="shared" si="22"/>
        <v>3212.4333600000004</v>
      </c>
      <c r="H1097" s="2">
        <f t="shared" si="23"/>
        <v>0.12000000000080036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9393</v>
      </c>
      <c r="D1101" s="1">
        <f>BILANCA!E123</f>
        <v>9393.1200000000008</v>
      </c>
      <c r="E1101" s="1">
        <v>0</v>
      </c>
      <c r="F1101" s="1">
        <v>0</v>
      </c>
      <c r="G1101" s="2">
        <f t="shared" si="22"/>
        <v>3325.1503199999997</v>
      </c>
      <c r="H1101" s="2">
        <f t="shared" si="23"/>
        <v>0.12000000000080036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20700</v>
      </c>
      <c r="D1112" s="1">
        <f>BILANCA!E134</f>
        <v>0</v>
      </c>
      <c r="E1112" s="1">
        <v>0</v>
      </c>
      <c r="F1112" s="1">
        <v>0</v>
      </c>
      <c r="G1112" s="2">
        <f t="shared" si="22"/>
        <v>2670.3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20700</v>
      </c>
      <c r="D1113" s="1">
        <f>BILANCA!E135</f>
        <v>0</v>
      </c>
      <c r="E1113" s="1">
        <v>0</v>
      </c>
      <c r="F1113" s="1">
        <v>0</v>
      </c>
      <c r="G1113" s="2">
        <f t="shared" si="22"/>
        <v>2691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20700</v>
      </c>
      <c r="D1119" s="1">
        <f>BILANCA!E141</f>
        <v>0</v>
      </c>
      <c r="E1119" s="1">
        <v>0</v>
      </c>
      <c r="F1119" s="1">
        <v>0</v>
      </c>
      <c r="G1119" s="2">
        <f t="shared" si="22"/>
        <v>2815.2000000000003</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520304</v>
      </c>
      <c r="D1124" s="1">
        <f>BILANCA!E146</f>
        <v>815305.08</v>
      </c>
      <c r="E1124" s="1">
        <v>0</v>
      </c>
      <c r="F1124" s="1">
        <v>0</v>
      </c>
      <c r="G1124" s="2">
        <f t="shared" si="22"/>
        <v>303278.89655999996</v>
      </c>
      <c r="H1124" s="2">
        <f t="shared" si="23"/>
        <v>7.9999999958090484E-2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199</v>
      </c>
      <c r="D1136" s="1">
        <f>BILANCA!E158</f>
        <v>209.45</v>
      </c>
      <c r="E1136" s="1">
        <v>0</v>
      </c>
      <c r="F1136" s="1">
        <v>0</v>
      </c>
      <c r="G1136" s="2">
        <f t="shared" si="22"/>
        <v>94.538699999999992</v>
      </c>
      <c r="H1136" s="2">
        <f t="shared" si="23"/>
        <v>0.44999999999998863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522499</v>
      </c>
      <c r="D1138" s="1">
        <f>BILANCA!E160</f>
        <v>830015.74</v>
      </c>
      <c r="E1138" s="1">
        <v>0</v>
      </c>
      <c r="F1138" s="1">
        <v>0</v>
      </c>
      <c r="G1138" s="2">
        <f t="shared" si="22"/>
        <v>338292.22440000001</v>
      </c>
      <c r="H1138" s="2">
        <f t="shared" si="23"/>
        <v>0.26000000000931323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2394</v>
      </c>
      <c r="D1141" s="1">
        <f>BILANCA!E163</f>
        <v>14920.11</v>
      </c>
      <c r="E1141" s="1">
        <v>0</v>
      </c>
      <c r="F1141" s="1">
        <v>0</v>
      </c>
      <c r="G1141" s="2">
        <f t="shared" si="22"/>
        <v>5093.0067600000002</v>
      </c>
      <c r="H1141" s="2">
        <f t="shared" si="23"/>
        <v>0.11000000000058208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37481</v>
      </c>
      <c r="D1142" s="1">
        <f>BILANCA!E164</f>
        <v>15522.95</v>
      </c>
      <c r="E1142" s="1">
        <v>0</v>
      </c>
      <c r="F1142" s="1">
        <v>0</v>
      </c>
      <c r="G1142" s="2">
        <f t="shared" si="22"/>
        <v>10895.777099999999</v>
      </c>
      <c r="H1142" s="2">
        <f t="shared" si="23"/>
        <v>4.9999999999272404E-2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37481</v>
      </c>
      <c r="D1144" s="1">
        <f>BILANCA!E166</f>
        <v>15522.95</v>
      </c>
      <c r="E1144" s="1">
        <v>0</v>
      </c>
      <c r="F1144" s="1">
        <v>0</v>
      </c>
      <c r="G1144" s="2">
        <f t="shared" si="22"/>
        <v>11032.830900000001</v>
      </c>
      <c r="H1144" s="2">
        <f t="shared" si="23"/>
        <v>4.9999999999272404E-2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151821.04</v>
      </c>
      <c r="E1148" s="1">
        <v>0</v>
      </c>
      <c r="F1148" s="1">
        <v>0</v>
      </c>
      <c r="G1148" s="2">
        <f t="shared" si="22"/>
        <v>50100.943200000002</v>
      </c>
      <c r="H1148" s="2">
        <f t="shared" si="23"/>
        <v>4.0000000008149073E-2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151821.04</v>
      </c>
      <c r="E1151" s="1">
        <v>0</v>
      </c>
      <c r="F1151" s="1">
        <v>0</v>
      </c>
      <c r="G1151" s="2">
        <f t="shared" si="22"/>
        <v>51011.869440000009</v>
      </c>
      <c r="H1151" s="2">
        <f t="shared" si="23"/>
        <v>4.0000000008149073E-2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99619530</v>
      </c>
      <c r="D1152" s="1">
        <f>BILANCA!E175</f>
        <v>199468624.70999998</v>
      </c>
      <c r="E1152" s="1">
        <v>0</v>
      </c>
      <c r="F1152" s="1">
        <v>0</v>
      </c>
      <c r="G1152" s="2">
        <f t="shared" si="22"/>
        <v>84256095.721980006</v>
      </c>
      <c r="H1152" s="2">
        <f t="shared" si="23"/>
        <v>0.29000002145767212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7149793</v>
      </c>
      <c r="D1153" s="1">
        <f>BILANCA!E176</f>
        <v>4986254.75</v>
      </c>
      <c r="E1153" s="1">
        <v>0</v>
      </c>
      <c r="F1153" s="1">
        <v>0</v>
      </c>
      <c r="G1153" s="2">
        <f t="shared" si="22"/>
        <v>2910791.4250000003</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4976010</v>
      </c>
      <c r="D1154" s="1">
        <f>BILANCA!E177</f>
        <v>4986254.75</v>
      </c>
      <c r="E1154" s="1">
        <v>0</v>
      </c>
      <c r="F1154" s="1">
        <v>0</v>
      </c>
      <c r="G1154" s="2">
        <f t="shared" si="22"/>
        <v>2556196.8345000003</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2880018</v>
      </c>
      <c r="D1155" s="1">
        <f>BILANCA!E178</f>
        <v>3266207.05</v>
      </c>
      <c r="E1155" s="1">
        <v>0</v>
      </c>
      <c r="F1155" s="1">
        <v>0</v>
      </c>
      <c r="G1155" s="2">
        <f t="shared" si="22"/>
        <v>1618938.3211999997</v>
      </c>
      <c r="H1155" s="2">
        <f t="shared" si="23"/>
        <v>4.9999999813735485E-2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782146</v>
      </c>
      <c r="D1156" s="1">
        <f>BILANCA!E179</f>
        <v>749497.9</v>
      </c>
      <c r="E1156" s="1">
        <v>0</v>
      </c>
      <c r="F1156" s="1">
        <v>0</v>
      </c>
      <c r="G1156" s="2">
        <f t="shared" si="22"/>
        <v>394637.53139999998</v>
      </c>
      <c r="H1156" s="2">
        <f t="shared" si="23"/>
        <v>9.9999999976716936E-2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2363</v>
      </c>
      <c r="D1157" s="1">
        <f>BILANCA!E180</f>
        <v>2400.15</v>
      </c>
      <c r="E1157" s="1">
        <v>0</v>
      </c>
      <c r="F1157" s="1">
        <v>0</v>
      </c>
      <c r="G1157" s="2">
        <f t="shared" si="22"/>
        <v>1246.4141999999999</v>
      </c>
      <c r="H1157" s="2">
        <f t="shared" si="23"/>
        <v>0.15000000000009095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2363</v>
      </c>
      <c r="D1160" s="1">
        <f>BILANCA!E183</f>
        <v>2400.15</v>
      </c>
      <c r="E1160" s="1">
        <v>0</v>
      </c>
      <c r="F1160" s="1">
        <v>0</v>
      </c>
      <c r="G1160" s="2">
        <f t="shared" si="22"/>
        <v>1267.9041</v>
      </c>
      <c r="H1160" s="2">
        <f t="shared" si="23"/>
        <v>0.15000000000009095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1311483</v>
      </c>
      <c r="D1165" s="1">
        <f>BILANCA!E188</f>
        <v>968149.65</v>
      </c>
      <c r="E1165" s="1">
        <v>0</v>
      </c>
      <c r="F1165" s="1">
        <v>0</v>
      </c>
      <c r="G1165" s="2">
        <f t="shared" si="22"/>
        <v>591096.37859999994</v>
      </c>
      <c r="H1165" s="2">
        <f t="shared" si="23"/>
        <v>0.34999999997671694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2173783</v>
      </c>
      <c r="D1166" s="1">
        <f>BILANCA!E189</f>
        <v>0</v>
      </c>
      <c r="E1166" s="1">
        <v>0</v>
      </c>
      <c r="F1166" s="1">
        <v>0</v>
      </c>
      <c r="G1166" s="2">
        <f t="shared" si="22"/>
        <v>397802.28899999999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92469737</v>
      </c>
      <c r="D1214" s="1">
        <f>BILANCA!E237</f>
        <v>194482369.95999998</v>
      </c>
      <c r="E1214" s="1">
        <v>0</v>
      </c>
      <c r="F1214" s="1">
        <v>0</v>
      </c>
      <c r="G1214" s="2">
        <f t="shared" si="22"/>
        <v>111211364.16852</v>
      </c>
      <c r="H1214" s="2">
        <f t="shared" si="23"/>
        <v>4.0000021457672119E-2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80479802</v>
      </c>
      <c r="D1215" s="1">
        <f>BILANCA!E238</f>
        <v>182945336.88999999</v>
      </c>
      <c r="E1215" s="1">
        <v>0</v>
      </c>
      <c r="F1215" s="1">
        <v>0</v>
      </c>
      <c r="G1215" s="2">
        <f t="shared" si="22"/>
        <v>103557950.38095999</v>
      </c>
      <c r="H1215" s="2">
        <f t="shared" si="23"/>
        <v>0.11000001430511475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80479802</v>
      </c>
      <c r="D1216" s="1">
        <f>BILANCA!E239</f>
        <v>182945336.88999999</v>
      </c>
      <c r="E1216" s="1">
        <v>0</v>
      </c>
      <c r="F1216" s="1">
        <v>0</v>
      </c>
      <c r="G1216" s="2">
        <f t="shared" si="22"/>
        <v>104004320.85674</v>
      </c>
      <c r="H1216" s="2">
        <f t="shared" si="23"/>
        <v>0.11000001430511475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80459102</v>
      </c>
      <c r="D1217" s="1">
        <f>BILANCA!E240</f>
        <v>182945336.88999999</v>
      </c>
      <c r="E1217" s="1">
        <v>0</v>
      </c>
      <c r="F1217" s="1">
        <v>0</v>
      </c>
      <c r="G1217" s="2">
        <f t="shared" si="22"/>
        <v>104445847.53252</v>
      </c>
      <c r="H1217" s="2">
        <f t="shared" si="23"/>
        <v>0.11000001430511475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20700</v>
      </c>
      <c r="D1218" s="1">
        <f>BILANCA!E241</f>
        <v>0</v>
      </c>
      <c r="E1218" s="1">
        <v>0</v>
      </c>
      <c r="F1218" s="1">
        <v>0</v>
      </c>
      <c r="G1218" s="2">
        <f t="shared" si="22"/>
        <v>4864.5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11601011</v>
      </c>
      <c r="D1222" s="1">
        <f>BILANCA!E245</f>
        <v>10858644.57</v>
      </c>
      <c r="E1222" s="1">
        <v>0</v>
      </c>
      <c r="F1222" s="1">
        <v>0</v>
      </c>
      <c r="G1222" s="2">
        <f t="shared" si="22"/>
        <v>7963073.7334599998</v>
      </c>
      <c r="H1222" s="2">
        <f t="shared" si="23"/>
        <v>0.42999999970197678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18397482</v>
      </c>
      <c r="D1223" s="1">
        <f>BILANCA!E246</f>
        <v>10858644.57</v>
      </c>
      <c r="E1223" s="1">
        <v>0</v>
      </c>
      <c r="F1223" s="1">
        <v>0</v>
      </c>
      <c r="G1223" s="2">
        <f t="shared" si="22"/>
        <v>9627545.0735999998</v>
      </c>
      <c r="H1223" s="2">
        <f t="shared" si="23"/>
        <v>0.42999999970197678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18397482</v>
      </c>
      <c r="D1224" s="1">
        <f>BILANCA!E247</f>
        <v>10686834.57</v>
      </c>
      <c r="E1224" s="1">
        <v>0</v>
      </c>
      <c r="F1224" s="1">
        <v>0</v>
      </c>
      <c r="G1224" s="2">
        <f t="shared" si="22"/>
        <v>9584847.4247399997</v>
      </c>
      <c r="H1224" s="2">
        <f t="shared" si="23"/>
        <v>0.42999999970197678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171810</v>
      </c>
      <c r="E1226" s="1">
        <v>0</v>
      </c>
      <c r="F1226" s="1">
        <v>0</v>
      </c>
      <c r="G1226" s="2">
        <f t="shared" si="22"/>
        <v>83499.66</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6796471</v>
      </c>
      <c r="D1227" s="1">
        <f>BILANCA!E250</f>
        <v>0</v>
      </c>
      <c r="E1227" s="1">
        <v>0</v>
      </c>
      <c r="F1227" s="1">
        <v>0</v>
      </c>
      <c r="G1227" s="2">
        <f t="shared" si="22"/>
        <v>1658338.9239999999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6796471</v>
      </c>
      <c r="D1229" s="1">
        <f>BILANCA!E252</f>
        <v>0</v>
      </c>
      <c r="E1229" s="1">
        <v>0</v>
      </c>
      <c r="F1229" s="1">
        <v>0</v>
      </c>
      <c r="G1229" s="2">
        <f t="shared" si="22"/>
        <v>1671931.8659999999</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351443</v>
      </c>
      <c r="D1232" s="1">
        <f>BILANCA!E255</f>
        <v>662865.55000000005</v>
      </c>
      <c r="E1232" s="1">
        <v>0</v>
      </c>
      <c r="F1232" s="1">
        <v>0</v>
      </c>
      <c r="G1232" s="2">
        <f t="shared" si="22"/>
        <v>417616.35090000008</v>
      </c>
      <c r="H1232" s="2">
        <f t="shared" si="23"/>
        <v>0.44999999995343387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37481</v>
      </c>
      <c r="D1233" s="1">
        <f>BILANCA!E256</f>
        <v>15522.95</v>
      </c>
      <c r="E1233" s="1">
        <v>0</v>
      </c>
      <c r="F1233" s="1">
        <v>0</v>
      </c>
      <c r="G1233" s="2">
        <f t="shared" si="22"/>
        <v>17131.724999999999</v>
      </c>
      <c r="H1233" s="2">
        <f t="shared" si="23"/>
        <v>4.9999999999272404E-2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11973480</v>
      </c>
      <c r="D1236" s="1">
        <f>BILANCA!E259</f>
        <v>10710027.73</v>
      </c>
      <c r="E1236" s="1">
        <v>0</v>
      </c>
      <c r="F1236" s="1">
        <v>0</v>
      </c>
      <c r="G1236" s="2">
        <f t="shared" si="22"/>
        <v>8448564.4713800009</v>
      </c>
      <c r="H1236" s="2">
        <f t="shared" si="23"/>
        <v>0.26999999955296516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11973480</v>
      </c>
      <c r="D1237" s="1">
        <f>BILANCA!E260</f>
        <v>10710027.73</v>
      </c>
      <c r="E1237" s="1">
        <v>0</v>
      </c>
      <c r="F1237" s="1">
        <v>0</v>
      </c>
      <c r="G1237" s="2">
        <f t="shared" si="22"/>
        <v>8481958.0068399999</v>
      </c>
      <c r="H1237" s="2">
        <f t="shared" si="23"/>
        <v>0.26999999955296516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338481</v>
      </c>
      <c r="D1240" s="1">
        <f>BILANCA!E264</f>
        <v>137484.46</v>
      </c>
      <c r="E1240" s="1">
        <v>0</v>
      </c>
      <c r="F1240" s="1">
        <v>0</v>
      </c>
      <c r="G1240" s="2">
        <f t="shared" si="22"/>
        <v>157656.62943999999</v>
      </c>
      <c r="H1240" s="2">
        <f t="shared" si="23"/>
        <v>0.45999999999185093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184217</v>
      </c>
      <c r="D1241" s="1">
        <f>BILANCA!E265</f>
        <v>692740.73</v>
      </c>
      <c r="E1241" s="1">
        <v>0</v>
      </c>
      <c r="F1241" s="1">
        <v>0</v>
      </c>
      <c r="G1241" s="2">
        <f t="shared" si="22"/>
        <v>404982.20267999999</v>
      </c>
      <c r="H1241" s="2">
        <f t="shared" si="23"/>
        <v>0.27000000001862645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37481</v>
      </c>
      <c r="D1243" s="1">
        <f>BILANCA!E267</f>
        <v>15522.95</v>
      </c>
      <c r="E1243" s="1">
        <v>0</v>
      </c>
      <c r="F1243" s="1">
        <v>0</v>
      </c>
      <c r="G1243" s="2">
        <f t="shared" si="24"/>
        <v>17816.993999999999</v>
      </c>
      <c r="H1243" s="2">
        <f t="shared" si="23"/>
        <v>4.9999999999272404E-2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250769</v>
      </c>
      <c r="D1244" s="1">
        <f>BILANCA!E268</f>
        <v>289314.63</v>
      </c>
      <c r="E1244" s="1">
        <v>0</v>
      </c>
      <c r="F1244" s="1">
        <v>0</v>
      </c>
      <c r="G1244" s="2">
        <f t="shared" si="24"/>
        <v>216472.94586000001</v>
      </c>
      <c r="H1244" s="2">
        <f t="shared" si="23"/>
        <v>0.36999999999534339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2823906</v>
      </c>
      <c r="D1245" s="1">
        <f>BILANCA!E269</f>
        <v>210937.5</v>
      </c>
      <c r="E1245" s="1">
        <v>0</v>
      </c>
      <c r="F1245" s="1">
        <v>0</v>
      </c>
      <c r="G1245" s="2">
        <f t="shared" si="24"/>
        <v>850394.62199999997</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6682.29</v>
      </c>
      <c r="E1247" s="1">
        <v>0</v>
      </c>
      <c r="F1247" s="1">
        <v>0</v>
      </c>
      <c r="G1247" s="2">
        <f t="shared" si="24"/>
        <v>3528.2491199999999</v>
      </c>
      <c r="H1247" s="2">
        <f t="shared" si="23"/>
        <v>0.28999999999996362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22004</v>
      </c>
      <c r="D1263" s="1">
        <f>BILANCA!E287</f>
        <v>24373.78</v>
      </c>
      <c r="E1263" s="1">
        <v>0</v>
      </c>
      <c r="F1263" s="1">
        <v>0</v>
      </c>
      <c r="G1263" s="2">
        <f t="shared" si="24"/>
        <v>19810.436800000003</v>
      </c>
      <c r="H1263" s="2">
        <f t="shared" si="23"/>
        <v>0.22000000000116415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4954006</v>
      </c>
      <c r="D1264" s="1">
        <f>BILANCA!E288</f>
        <v>4961880.97</v>
      </c>
      <c r="E1264" s="1">
        <v>0</v>
      </c>
      <c r="F1264" s="1">
        <v>0</v>
      </c>
      <c r="G1264" s="2">
        <f t="shared" si="24"/>
        <v>4180652.7911400003</v>
      </c>
      <c r="H1264" s="2">
        <f t="shared" si="23"/>
        <v>3.0000000260770321E-2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2173783</v>
      </c>
      <c r="D1266" s="1">
        <f>BILANCA!E290</f>
        <v>0</v>
      </c>
      <c r="E1266" s="1">
        <v>0</v>
      </c>
      <c r="F1266" s="1">
        <v>0</v>
      </c>
      <c r="G1266" s="2">
        <f t="shared" si="24"/>
        <v>615180.58899999992</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30000</v>
      </c>
      <c r="E1274" s="1">
        <v>0</v>
      </c>
      <c r="F1274" s="1">
        <v>0</v>
      </c>
      <c r="G1274" s="2">
        <f t="shared" si="24"/>
        <v>17460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168610</v>
      </c>
      <c r="D1275" s="1">
        <f>BILANCA!E299</f>
        <v>442604.87</v>
      </c>
      <c r="E1275" s="1">
        <v>0</v>
      </c>
      <c r="F1275" s="1">
        <v>0</v>
      </c>
      <c r="G1275" s="2">
        <f t="shared" si="24"/>
        <v>307715.36407999997</v>
      </c>
      <c r="H1275" s="2">
        <f t="shared" si="23"/>
        <v>0.13000000000465661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368133</v>
      </c>
      <c r="D1278" s="1">
        <f>BILANCA!E302</f>
        <v>401354.99</v>
      </c>
      <c r="E1278" s="1">
        <v>0</v>
      </c>
      <c r="F1278" s="1">
        <v>0</v>
      </c>
      <c r="G1278" s="2">
        <f t="shared" si="24"/>
        <v>345398.67910000001</v>
      </c>
      <c r="H1278" s="2">
        <f t="shared" si="23"/>
        <v>1.0000000009313226E-2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104351012</v>
      </c>
      <c r="D1299" s="6">
        <f>'RAS-funkcijski'!E5</f>
        <v>166354583.5</v>
      </c>
      <c r="E1299" s="6">
        <v>0</v>
      </c>
      <c r="F1299" s="6">
        <v>0</v>
      </c>
      <c r="G1299" s="7">
        <f t="shared" si="24"/>
        <v>437060.179</v>
      </c>
      <c r="H1299" s="7">
        <f t="shared" si="23"/>
        <v>0.5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104351012</v>
      </c>
      <c r="D1307" s="1">
        <f>'RAS-funkcijski'!E13</f>
        <v>166354583.5</v>
      </c>
      <c r="E1307" s="1">
        <v>0</v>
      </c>
      <c r="F1307" s="1">
        <v>0</v>
      </c>
      <c r="G1307" s="2">
        <f t="shared" si="24"/>
        <v>3933541.6109999996</v>
      </c>
      <c r="H1307" s="2">
        <f t="shared" si="23"/>
        <v>0.5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104351012</v>
      </c>
      <c r="D1310" s="1">
        <f>'RAS-funkcijski'!E16</f>
        <v>166354583.5</v>
      </c>
      <c r="E1310" s="1">
        <v>0</v>
      </c>
      <c r="F1310" s="1">
        <v>0</v>
      </c>
      <c r="G1310" s="2">
        <f t="shared" si="24"/>
        <v>5244722.148</v>
      </c>
      <c r="H1310" s="2">
        <f t="shared" si="23"/>
        <v>0.5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104351012</v>
      </c>
      <c r="D1435" s="13">
        <f>'RAS-funkcijski'!E141</f>
        <v>166354583.5</v>
      </c>
      <c r="E1435" s="13">
        <v>0</v>
      </c>
      <c r="F1435" s="13">
        <v>0</v>
      </c>
      <c r="G1435" s="14">
        <f t="shared" si="24"/>
        <v>59877244.523000002</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t="str">
        <f>'P-VRIO'!E19</f>
        <v xml:space="preserve">  </v>
      </c>
      <c r="E1450" s="1">
        <v>0</v>
      </c>
      <c r="F1450" s="1">
        <v>0</v>
      </c>
      <c r="G1450" s="2" t="e">
        <f t="shared" si="24"/>
        <v>#VALUE!</v>
      </c>
      <c r="H1450" s="2" t="e">
        <f t="shared" si="27"/>
        <v>#VALUE!</v>
      </c>
      <c r="I1450" s="10" t="e">
        <f t="shared" si="29"/>
        <v>#VALUE!</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105142.83</v>
      </c>
      <c r="E1469" s="1">
        <v>0</v>
      </c>
      <c r="F1469" s="1">
        <v>0</v>
      </c>
      <c r="G1469" s="2">
        <f t="shared" si="24"/>
        <v>7149.7124400000002</v>
      </c>
      <c r="H1469" s="2">
        <f t="shared" si="27"/>
        <v>0.16999999999825377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105142.83</v>
      </c>
      <c r="E1470" s="1">
        <v>0</v>
      </c>
      <c r="F1470" s="1">
        <v>0</v>
      </c>
      <c r="G1470" s="2">
        <f t="shared" si="24"/>
        <v>7359.9981000000007</v>
      </c>
      <c r="H1470" s="2">
        <f t="shared" si="27"/>
        <v>0.16999999999825377</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105142.83</v>
      </c>
      <c r="E1472" s="1">
        <v>0</v>
      </c>
      <c r="F1472" s="1">
        <v>0</v>
      </c>
      <c r="G1472" s="2">
        <f t="shared" si="24"/>
        <v>7780.5694199999998</v>
      </c>
      <c r="H1472" s="2">
        <f t="shared" si="27"/>
        <v>0.16999999999825377</v>
      </c>
      <c r="I1472" s="10">
        <f t="shared" si="32"/>
        <v>1322.6968013864132</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7149792.79</v>
      </c>
      <c r="D1480" s="6"/>
      <c r="E1480" s="6">
        <v>0</v>
      </c>
      <c r="F1480" s="6">
        <v>0</v>
      </c>
      <c r="G1480" s="7">
        <f t="shared" ref="G1480:G1580" si="34">B1480/1000*C1480</f>
        <v>7149.7927900000004</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166698180.36000001</v>
      </c>
      <c r="D1481" s="1">
        <v>0</v>
      </c>
      <c r="E1481" s="1">
        <v>0</v>
      </c>
      <c r="F1481" s="1">
        <v>0</v>
      </c>
      <c r="G1481" s="2">
        <f t="shared" si="34"/>
        <v>333396.36072000006</v>
      </c>
      <c r="H1481" s="2">
        <f t="shared" si="35"/>
        <v>0.36000001430511475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22250</v>
      </c>
      <c r="D1482" s="1">
        <v>0</v>
      </c>
      <c r="E1482" s="1">
        <v>0</v>
      </c>
      <c r="F1482" s="1">
        <v>0</v>
      </c>
      <c r="G1482" s="2">
        <f t="shared" si="34"/>
        <v>66.75</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62385785.5</v>
      </c>
      <c r="D1483" s="1">
        <v>0</v>
      </c>
      <c r="E1483" s="1">
        <v>0</v>
      </c>
      <c r="F1483" s="1">
        <v>0</v>
      </c>
      <c r="G1483" s="2">
        <f t="shared" si="34"/>
        <v>249543.14199999999</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38104881.189999998</v>
      </c>
      <c r="D1484" s="1">
        <v>0</v>
      </c>
      <c r="E1484" s="1">
        <v>0</v>
      </c>
      <c r="F1484" s="1">
        <v>0</v>
      </c>
      <c r="G1484" s="2">
        <f t="shared" si="34"/>
        <v>190524.40594999999</v>
      </c>
      <c r="H1484" s="2">
        <f t="shared" si="35"/>
        <v>0.18999999761581421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17556859.530000001</v>
      </c>
      <c r="D1485" s="1">
        <v>0</v>
      </c>
      <c r="E1485" s="1">
        <v>0</v>
      </c>
      <c r="F1485" s="1">
        <v>0</v>
      </c>
      <c r="G1485" s="2">
        <f t="shared" si="34"/>
        <v>105341.15718000001</v>
      </c>
      <c r="H1485" s="2">
        <f t="shared" si="35"/>
        <v>0.4699999988079071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60559.76</v>
      </c>
      <c r="D1486" s="1">
        <v>0</v>
      </c>
      <c r="E1486" s="1">
        <v>0</v>
      </c>
      <c r="F1486" s="1">
        <v>0</v>
      </c>
      <c r="G1486" s="2">
        <f t="shared" si="34"/>
        <v>423.91832000000005</v>
      </c>
      <c r="H1486" s="2">
        <f t="shared" si="35"/>
        <v>0.23999999999796273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45850</v>
      </c>
      <c r="D1489" s="1">
        <v>0</v>
      </c>
      <c r="E1489" s="1">
        <v>0</v>
      </c>
      <c r="F1489" s="1">
        <v>0</v>
      </c>
      <c r="G1489" s="2">
        <f t="shared" si="34"/>
        <v>458.5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6617635.0199999996</v>
      </c>
      <c r="D1491" s="1">
        <v>0</v>
      </c>
      <c r="E1491" s="1">
        <v>0</v>
      </c>
      <c r="F1491" s="1">
        <v>0</v>
      </c>
      <c r="G1491" s="2">
        <f t="shared" si="34"/>
        <v>79411.620239999989</v>
      </c>
      <c r="H1491" s="2">
        <f t="shared" si="35"/>
        <v>1.9999999552965164E-2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104290144.86</v>
      </c>
      <c r="D1492" s="1">
        <v>0</v>
      </c>
      <c r="E1492" s="1">
        <v>0</v>
      </c>
      <c r="F1492" s="1">
        <v>0</v>
      </c>
      <c r="G1492" s="2">
        <f t="shared" si="34"/>
        <v>1355771.8831799999</v>
      </c>
      <c r="H1492" s="2">
        <f t="shared" si="35"/>
        <v>0.14000000059604645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168861718.40000001</v>
      </c>
      <c r="D1499" s="1">
        <v>0</v>
      </c>
      <c r="E1499" s="1">
        <v>0</v>
      </c>
      <c r="F1499" s="1">
        <v>0</v>
      </c>
      <c r="G1499" s="2">
        <f t="shared" si="34"/>
        <v>3377234.3680000002</v>
      </c>
      <c r="H1499" s="2">
        <f t="shared" si="35"/>
        <v>0.40000000596046448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22250</v>
      </c>
      <c r="D1500" s="1">
        <v>0</v>
      </c>
      <c r="E1500" s="1">
        <v>0</v>
      </c>
      <c r="F1500" s="1">
        <v>0</v>
      </c>
      <c r="G1500" s="2">
        <f t="shared" si="34"/>
        <v>467.25000000000006</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62375540.280000001</v>
      </c>
      <c r="D1501" s="1">
        <v>0</v>
      </c>
      <c r="E1501" s="1">
        <v>0</v>
      </c>
      <c r="F1501" s="1">
        <v>0</v>
      </c>
      <c r="G1501" s="2">
        <f t="shared" si="34"/>
        <v>1372261.88616</v>
      </c>
      <c r="H1501" s="2">
        <f t="shared" si="35"/>
        <v>0.2800000011920929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37718691.899999999</v>
      </c>
      <c r="D1502" s="1">
        <v>0</v>
      </c>
      <c r="E1502" s="1">
        <v>0</v>
      </c>
      <c r="F1502" s="1">
        <v>0</v>
      </c>
      <c r="G1502" s="2">
        <f t="shared" si="34"/>
        <v>867529.91369999992</v>
      </c>
      <c r="H1502" s="2">
        <f t="shared" si="35"/>
        <v>0.10000000149011612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17589508.100000001</v>
      </c>
      <c r="D1503" s="1">
        <v>0</v>
      </c>
      <c r="E1503" s="1">
        <v>0</v>
      </c>
      <c r="F1503" s="1">
        <v>0</v>
      </c>
      <c r="G1503" s="2">
        <f t="shared" si="34"/>
        <v>422148.19440000004</v>
      </c>
      <c r="H1503" s="2">
        <f t="shared" si="35"/>
        <v>0.10000000149011612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60522.25</v>
      </c>
      <c r="D1504" s="1">
        <v>0</v>
      </c>
      <c r="E1504" s="1">
        <v>0</v>
      </c>
      <c r="F1504" s="1">
        <v>0</v>
      </c>
      <c r="G1504" s="2">
        <f t="shared" si="34"/>
        <v>1513.0562500000001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45850</v>
      </c>
      <c r="D1507" s="1">
        <v>0</v>
      </c>
      <c r="E1507" s="1">
        <v>0</v>
      </c>
      <c r="F1507" s="1">
        <v>0</v>
      </c>
      <c r="G1507" s="2">
        <f t="shared" si="34"/>
        <v>1283.8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6960968.0300000003</v>
      </c>
      <c r="D1509" s="1">
        <v>0</v>
      </c>
      <c r="E1509" s="1">
        <v>0</v>
      </c>
      <c r="F1509" s="1">
        <v>0</v>
      </c>
      <c r="G1509" s="2">
        <f t="shared" si="34"/>
        <v>208829.04089999999</v>
      </c>
      <c r="H1509" s="2">
        <f t="shared" si="35"/>
        <v>3.0000000260770321E-2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106463928.12</v>
      </c>
      <c r="D1510" s="1">
        <v>0</v>
      </c>
      <c r="E1510" s="1">
        <v>0</v>
      </c>
      <c r="F1510" s="1">
        <v>0</v>
      </c>
      <c r="G1510" s="2">
        <f t="shared" si="34"/>
        <v>3300381.7717200001</v>
      </c>
      <c r="H1510" s="2">
        <f t="shared" si="35"/>
        <v>0.12000000476837158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4986254.75</v>
      </c>
      <c r="D1517" s="1">
        <v>0</v>
      </c>
      <c r="E1517" s="1">
        <v>0</v>
      </c>
      <c r="F1517" s="1">
        <v>0</v>
      </c>
      <c r="G1517" s="2">
        <f t="shared" si="34"/>
        <v>189477.68049999999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4986254.75</v>
      </c>
      <c r="D1576" s="1">
        <v>0</v>
      </c>
      <c r="E1576" s="1">
        <v>0</v>
      </c>
      <c r="F1576" s="1">
        <v>0</v>
      </c>
      <c r="G1576" s="2">
        <f t="shared" si="34"/>
        <v>483666.71075000003</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4986254.75</v>
      </c>
      <c r="D1578" s="1">
        <v>0</v>
      </c>
      <c r="E1578" s="1">
        <v>0</v>
      </c>
      <c r="F1578" s="1">
        <v>0</v>
      </c>
      <c r="G1578" s="2">
        <f t="shared" si="34"/>
        <v>493639.22025000001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23665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101897246</v>
      </c>
      <c r="I16" s="172">
        <f>'PR-RAS'!E6</f>
        <v>165422579.50999999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52091660</v>
      </c>
      <c r="I17" s="172">
        <f>'PR-RAS'!E151</f>
        <v>57884880.439999998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11601011</v>
      </c>
      <c r="I18" s="172">
        <f>'PR-RAS'!E645</f>
        <v>10858644.569999985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80449709</v>
      </c>
      <c r="I20" s="175">
        <f>BILANCA!E7</f>
        <v>182935943.77000004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19169821</v>
      </c>
      <c r="I21" s="177">
        <f>BILANCA!E68</f>
        <v>16532680.939999999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7149793</v>
      </c>
      <c r="I22" s="177">
        <f>BILANCA!E176</f>
        <v>4986254.75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92469737</v>
      </c>
      <c r="I23" s="179">
        <f>BILANCA!E237</f>
        <v>194482369.95999998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104351012</v>
      </c>
      <c r="I24" s="175">
        <f>'RAS-funkcijski'!E5</f>
        <v>166354583.5</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104351012</v>
      </c>
      <c r="I28" s="181">
        <f>'RAS-funkcijski'!E141</f>
        <v>166354583.5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105142.83</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7149792.79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4986254.75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4986254.75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91" zoomScaleNormal="100" workbookViewId="0">
      <selection activeCell="E411" sqref="E4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101897246</v>
      </c>
      <c r="E6" s="53">
        <f>E7+E44+E50+E82+E106+E124+E133+E139</f>
        <v>165422579.50999999</v>
      </c>
      <c r="F6" s="54">
        <f t="shared" ref="F6:F131" si="0">IF(D6&lt;&gt;0,IF(E6/D6&gt;=100,"&gt;&gt;100",E6/D6*100),"-")</f>
        <v>162.34254212326798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50635135</v>
      </c>
      <c r="E50" s="53">
        <f>E51+E54+E59+E62+E65+E68+E71+E74+E77</f>
        <v>101951156.94</v>
      </c>
      <c r="F50" s="54">
        <f t="shared" si="0"/>
        <v>201.3446926526413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46611863</v>
      </c>
      <c r="E54" s="53">
        <f t="shared" si="11"/>
        <v>97890372.609999999</v>
      </c>
      <c r="F54" s="54">
        <f t="shared" si="0"/>
        <v>210.01171442128367</v>
      </c>
    </row>
    <row r="55" spans="1:6" ht="12.75" customHeight="1" x14ac:dyDescent="0.2">
      <c r="A55" s="55">
        <v>6321</v>
      </c>
      <c r="B55" s="88" t="s">
        <v>153</v>
      </c>
      <c r="C55" s="52" t="s">
        <v>154</v>
      </c>
      <c r="D55" s="244">
        <v>72078</v>
      </c>
      <c r="E55" s="244">
        <v>331709.82</v>
      </c>
      <c r="F55" s="54">
        <f t="shared" si="0"/>
        <v>460.20952301673191</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5099360</v>
      </c>
      <c r="E57" s="244">
        <v>8057077.4199999999</v>
      </c>
      <c r="F57" s="54">
        <f t="shared" si="0"/>
        <v>158.00173786514387</v>
      </c>
    </row>
    <row r="58" spans="1:6" ht="12.75" customHeight="1" x14ac:dyDescent="0.2">
      <c r="A58" s="55">
        <v>6324</v>
      </c>
      <c r="B58" s="88" t="s">
        <v>159</v>
      </c>
      <c r="C58" s="52" t="s">
        <v>160</v>
      </c>
      <c r="D58" s="244">
        <v>41440425</v>
      </c>
      <c r="E58" s="244">
        <v>89501585.370000005</v>
      </c>
      <c r="F58" s="54">
        <f t="shared" si="0"/>
        <v>215.97651416461102</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4023272</v>
      </c>
      <c r="E77" s="53">
        <f t="shared" si="18"/>
        <v>4060784.33</v>
      </c>
      <c r="F77" s="54">
        <f t="shared" si="0"/>
        <v>100.93238364197101</v>
      </c>
    </row>
    <row r="78" spans="1:6" ht="12.75" customHeight="1" x14ac:dyDescent="0.2">
      <c r="A78" s="55">
        <v>6391</v>
      </c>
      <c r="B78" s="87" t="s">
        <v>199</v>
      </c>
      <c r="C78" s="52" t="s">
        <v>200</v>
      </c>
      <c r="D78" s="244">
        <v>3477840</v>
      </c>
      <c r="E78" s="244">
        <v>3725916.97</v>
      </c>
      <c r="F78" s="54">
        <f t="shared" si="0"/>
        <v>107.13307598969475</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545432</v>
      </c>
      <c r="E80" s="244">
        <v>334867.36</v>
      </c>
      <c r="F80" s="54">
        <f t="shared" si="0"/>
        <v>61.394886988662201</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85352</v>
      </c>
      <c r="E82" s="53">
        <f t="shared" si="19"/>
        <v>4954.97</v>
      </c>
      <c r="F82" s="54">
        <f t="shared" si="0"/>
        <v>5.8053355515980885</v>
      </c>
    </row>
    <row r="83" spans="1:6" ht="12.75" customHeight="1" x14ac:dyDescent="0.2">
      <c r="A83" s="55">
        <v>641</v>
      </c>
      <c r="B83" s="87" t="s">
        <v>209</v>
      </c>
      <c r="C83" s="52" t="s">
        <v>210</v>
      </c>
      <c r="D83" s="53">
        <f t="shared" ref="D83:E83" si="20">SUM(D84:D90)</f>
        <v>85352</v>
      </c>
      <c r="E83" s="53">
        <f t="shared" si="20"/>
        <v>4954.97</v>
      </c>
      <c r="F83" s="54">
        <f t="shared" si="0"/>
        <v>5.8053355515980885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62</v>
      </c>
      <c r="E85" s="244">
        <v>2012.08</v>
      </c>
      <c r="F85" s="54">
        <f t="shared" si="0"/>
        <v>3245.2903225806454</v>
      </c>
    </row>
    <row r="86" spans="1:6" ht="12.75" customHeight="1" x14ac:dyDescent="0.2">
      <c r="A86" s="55">
        <v>6414</v>
      </c>
      <c r="B86" s="87" t="s">
        <v>215</v>
      </c>
      <c r="C86" s="52" t="s">
        <v>216</v>
      </c>
      <c r="D86" s="244">
        <v>1942</v>
      </c>
      <c r="E86" s="244">
        <v>2062.44</v>
      </c>
      <c r="F86" s="54">
        <f t="shared" si="0"/>
        <v>106.20185375901133</v>
      </c>
    </row>
    <row r="87" spans="1:6" ht="12.75" customHeight="1" x14ac:dyDescent="0.2">
      <c r="A87" s="55">
        <v>6415</v>
      </c>
      <c r="B87" s="87" t="s">
        <v>217</v>
      </c>
      <c r="C87" s="52" t="s">
        <v>218</v>
      </c>
      <c r="D87" s="244">
        <v>74337</v>
      </c>
      <c r="E87" s="244">
        <v>880.45</v>
      </c>
      <c r="F87" s="54">
        <f t="shared" si="0"/>
        <v>1.1844034599190174</v>
      </c>
    </row>
    <row r="88" spans="1:6" ht="12.75" customHeight="1" x14ac:dyDescent="0.2">
      <c r="A88" s="55">
        <v>6416</v>
      </c>
      <c r="B88" s="87" t="s">
        <v>219</v>
      </c>
      <c r="C88" s="52" t="s">
        <v>220</v>
      </c>
      <c r="D88" s="244">
        <v>9011</v>
      </c>
      <c r="E88" s="244"/>
      <c r="F88" s="54">
        <f t="shared" si="0"/>
        <v>0</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500000</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500000</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500000</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3837923</v>
      </c>
      <c r="E124" s="53">
        <f t="shared" si="27"/>
        <v>4790952.4000000004</v>
      </c>
      <c r="F124" s="54">
        <f t="shared" si="0"/>
        <v>124.83190517370986</v>
      </c>
    </row>
    <row r="125" spans="1:6" ht="12.75" customHeight="1" x14ac:dyDescent="0.2">
      <c r="A125" s="55">
        <v>661</v>
      </c>
      <c r="B125" s="88" t="s">
        <v>293</v>
      </c>
      <c r="C125" s="52" t="s">
        <v>294</v>
      </c>
      <c r="D125" s="53">
        <f t="shared" ref="D125:E125" si="28">SUM(D126:D127)</f>
        <v>3837923</v>
      </c>
      <c r="E125" s="53">
        <f t="shared" si="28"/>
        <v>4790952.4000000004</v>
      </c>
      <c r="F125" s="54">
        <f t="shared" si="0"/>
        <v>124.83190517370986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3837923</v>
      </c>
      <c r="E127" s="244">
        <v>4790952.4000000004</v>
      </c>
      <c r="F127" s="54">
        <f t="shared" si="0"/>
        <v>124.83190517370986</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46838811</v>
      </c>
      <c r="E133" s="53">
        <f t="shared" si="30"/>
        <v>58672648.530000001</v>
      </c>
      <c r="F133" s="54">
        <f t="shared" ref="F133:F223" si="31">IF(D133&lt;&gt;0,IF(E133/D133&gt;=100,"&gt;&gt;100",E133/D133*100),"-")</f>
        <v>125.26502547214531</v>
      </c>
    </row>
    <row r="134" spans="1:6" ht="24" x14ac:dyDescent="0.2">
      <c r="A134" s="55">
        <v>671</v>
      </c>
      <c r="B134" s="234" t="s">
        <v>311</v>
      </c>
      <c r="C134" s="52" t="s">
        <v>312</v>
      </c>
      <c r="D134" s="53">
        <f t="shared" ref="D134:E134" si="32">SUM(D135:D137)</f>
        <v>46838811</v>
      </c>
      <c r="E134" s="53">
        <f t="shared" si="32"/>
        <v>58672648.530000001</v>
      </c>
      <c r="F134" s="54">
        <f t="shared" si="31"/>
        <v>125.26502547214531</v>
      </c>
    </row>
    <row r="135" spans="1:6" ht="12.75" customHeight="1" x14ac:dyDescent="0.2">
      <c r="A135" s="55">
        <v>6711</v>
      </c>
      <c r="B135" s="87" t="s">
        <v>313</v>
      </c>
      <c r="C135" s="52" t="s">
        <v>314</v>
      </c>
      <c r="D135" s="244">
        <v>37288809</v>
      </c>
      <c r="E135" s="244">
        <v>39811958.729999997</v>
      </c>
      <c r="F135" s="54">
        <f t="shared" si="31"/>
        <v>106.76650662132974</v>
      </c>
    </row>
    <row r="136" spans="1:6" ht="24" x14ac:dyDescent="0.2">
      <c r="A136" s="55">
        <v>6712</v>
      </c>
      <c r="B136" s="234" t="s">
        <v>315</v>
      </c>
      <c r="C136" s="52" t="s">
        <v>316</v>
      </c>
      <c r="D136" s="244">
        <v>9550002</v>
      </c>
      <c r="E136" s="244">
        <v>18860689.800000001</v>
      </c>
      <c r="F136" s="54">
        <f t="shared" si="31"/>
        <v>197.49409267139421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25</v>
      </c>
      <c r="E139" s="53">
        <f t="shared" si="33"/>
        <v>2866.67</v>
      </c>
      <c r="F139" s="54" t="str">
        <f t="shared" si="31"/>
        <v>&gt;&gt;100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25</v>
      </c>
      <c r="E150" s="244">
        <v>2866.67</v>
      </c>
      <c r="F150" s="54" t="str">
        <f t="shared" si="31"/>
        <v>&gt;&gt;100</v>
      </c>
    </row>
    <row r="151" spans="1:6" ht="12.75" customHeight="1" x14ac:dyDescent="0.2">
      <c r="A151" s="55">
        <v>3</v>
      </c>
      <c r="B151" s="87" t="s">
        <v>345</v>
      </c>
      <c r="C151" s="52" t="s">
        <v>53</v>
      </c>
      <c r="D151" s="53">
        <f t="shared" ref="D151:E151" si="35">D152+D163+D196+D215+D224+D252+D263</f>
        <v>52091660</v>
      </c>
      <c r="E151" s="53">
        <f t="shared" si="35"/>
        <v>57884880.439999998</v>
      </c>
      <c r="F151" s="54">
        <f t="shared" si="31"/>
        <v>111.1212052754702</v>
      </c>
    </row>
    <row r="152" spans="1:6" ht="12.75" customHeight="1" x14ac:dyDescent="0.2">
      <c r="A152" s="55">
        <v>31</v>
      </c>
      <c r="B152" s="87" t="s">
        <v>346</v>
      </c>
      <c r="C152" s="52" t="s">
        <v>347</v>
      </c>
      <c r="D152" s="53">
        <f t="shared" ref="D152:E152" si="36">D153+D158+D159</f>
        <v>35875141</v>
      </c>
      <c r="E152" s="53">
        <f t="shared" si="36"/>
        <v>38024457.600000001</v>
      </c>
      <c r="F152" s="54">
        <f t="shared" si="31"/>
        <v>105.99110286423684</v>
      </c>
    </row>
    <row r="153" spans="1:6" ht="12.75" customHeight="1" x14ac:dyDescent="0.2">
      <c r="A153" s="55">
        <v>311</v>
      </c>
      <c r="B153" s="87" t="s">
        <v>348</v>
      </c>
      <c r="C153" s="52" t="s">
        <v>349</v>
      </c>
      <c r="D153" s="53">
        <f t="shared" ref="D153:E153" si="37">SUM(D154:D157)</f>
        <v>30051866</v>
      </c>
      <c r="E153" s="53">
        <f t="shared" si="37"/>
        <v>31694098.440000001</v>
      </c>
      <c r="F153" s="54">
        <f t="shared" si="31"/>
        <v>105.46466046401247</v>
      </c>
    </row>
    <row r="154" spans="1:6" ht="12.75" customHeight="1" x14ac:dyDescent="0.2">
      <c r="A154" s="55">
        <v>3111</v>
      </c>
      <c r="B154" s="87" t="s">
        <v>350</v>
      </c>
      <c r="C154" s="52" t="s">
        <v>351</v>
      </c>
      <c r="D154" s="244">
        <v>30004163</v>
      </c>
      <c r="E154" s="244">
        <v>31604419.93</v>
      </c>
      <c r="F154" s="54">
        <f t="shared" si="31"/>
        <v>105.33344966163529</v>
      </c>
    </row>
    <row r="155" spans="1:6" ht="12.75" customHeight="1" x14ac:dyDescent="0.2">
      <c r="A155" s="55">
        <v>3112</v>
      </c>
      <c r="B155" s="87" t="s">
        <v>352</v>
      </c>
      <c r="C155" s="52" t="s">
        <v>353</v>
      </c>
      <c r="D155" s="244">
        <v>47703</v>
      </c>
      <c r="E155" s="244">
        <v>89678.51</v>
      </c>
      <c r="F155" s="54">
        <f t="shared" si="31"/>
        <v>187.99343856780496</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1276409</v>
      </c>
      <c r="E158" s="244">
        <v>1484653.28</v>
      </c>
      <c r="F158" s="54">
        <f t="shared" si="31"/>
        <v>116.31485519140026</v>
      </c>
    </row>
    <row r="159" spans="1:6" ht="12.75" customHeight="1" x14ac:dyDescent="0.2">
      <c r="A159" s="55">
        <v>313</v>
      </c>
      <c r="B159" s="87" t="s">
        <v>360</v>
      </c>
      <c r="C159" s="52" t="s">
        <v>361</v>
      </c>
      <c r="D159" s="53">
        <f t="shared" ref="D159:E159" si="38">SUM(D160:D162)</f>
        <v>4546866</v>
      </c>
      <c r="E159" s="53">
        <f t="shared" si="38"/>
        <v>4845705.88</v>
      </c>
      <c r="F159" s="54">
        <f t="shared" si="31"/>
        <v>106.57243648702203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4534138</v>
      </c>
      <c r="E161" s="244">
        <v>4844126.54</v>
      </c>
      <c r="F161" s="54">
        <f t="shared" si="31"/>
        <v>106.8367689735072</v>
      </c>
    </row>
    <row r="162" spans="1:6" ht="12.75" customHeight="1" x14ac:dyDescent="0.2">
      <c r="A162" s="55">
        <v>3133</v>
      </c>
      <c r="B162" s="87" t="s">
        <v>365</v>
      </c>
      <c r="C162" s="52" t="s">
        <v>366</v>
      </c>
      <c r="D162" s="244">
        <v>12728</v>
      </c>
      <c r="E162" s="244">
        <v>1579.34</v>
      </c>
      <c r="F162" s="54">
        <f t="shared" si="31"/>
        <v>12.408390949088624</v>
      </c>
    </row>
    <row r="163" spans="1:6" ht="12.75" customHeight="1" x14ac:dyDescent="0.2">
      <c r="A163" s="55">
        <v>32</v>
      </c>
      <c r="B163" s="87" t="s">
        <v>367</v>
      </c>
      <c r="C163" s="52" t="s">
        <v>368</v>
      </c>
      <c r="D163" s="53">
        <f t="shared" ref="D163:E163" si="39">D164+D169+D177+D187+D188</f>
        <v>15141176</v>
      </c>
      <c r="E163" s="53">
        <f t="shared" si="39"/>
        <v>18622304.579999994</v>
      </c>
      <c r="F163" s="54">
        <f t="shared" si="31"/>
        <v>122.99113741231193</v>
      </c>
    </row>
    <row r="164" spans="1:6" ht="12.75" customHeight="1" x14ac:dyDescent="0.2">
      <c r="A164" s="55">
        <v>321</v>
      </c>
      <c r="B164" s="87" t="s">
        <v>369</v>
      </c>
      <c r="C164" s="52" t="s">
        <v>370</v>
      </c>
      <c r="D164" s="53">
        <f t="shared" ref="D164:E164" si="40">SUM(D165:D168)</f>
        <v>695172</v>
      </c>
      <c r="E164" s="53">
        <f t="shared" si="40"/>
        <v>1339918.5699999998</v>
      </c>
      <c r="F164" s="54">
        <f t="shared" si="31"/>
        <v>192.74633759702633</v>
      </c>
    </row>
    <row r="165" spans="1:6" ht="12.75" customHeight="1" x14ac:dyDescent="0.2">
      <c r="A165" s="55">
        <v>3211</v>
      </c>
      <c r="B165" s="87" t="s">
        <v>371</v>
      </c>
      <c r="C165" s="52" t="s">
        <v>372</v>
      </c>
      <c r="D165" s="244">
        <v>50725</v>
      </c>
      <c r="E165" s="244">
        <v>383250.61</v>
      </c>
      <c r="F165" s="54">
        <f t="shared" si="31"/>
        <v>755.54580581567268</v>
      </c>
    </row>
    <row r="166" spans="1:6" ht="12.75" customHeight="1" x14ac:dyDescent="0.2">
      <c r="A166" s="55">
        <v>3212</v>
      </c>
      <c r="B166" s="87" t="s">
        <v>373</v>
      </c>
      <c r="C166" s="52" t="s">
        <v>374</v>
      </c>
      <c r="D166" s="244">
        <v>551122</v>
      </c>
      <c r="E166" s="244">
        <v>768312.29</v>
      </c>
      <c r="F166" s="54">
        <f t="shared" si="31"/>
        <v>139.40874978679858</v>
      </c>
    </row>
    <row r="167" spans="1:6" ht="12.75" customHeight="1" x14ac:dyDescent="0.2">
      <c r="A167" s="55">
        <v>3213</v>
      </c>
      <c r="B167" s="87" t="s">
        <v>375</v>
      </c>
      <c r="C167" s="52" t="s">
        <v>376</v>
      </c>
      <c r="D167" s="244">
        <v>93325</v>
      </c>
      <c r="E167" s="244">
        <v>188355.67</v>
      </c>
      <c r="F167" s="54">
        <f t="shared" si="31"/>
        <v>201.82766675596037</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2826631</v>
      </c>
      <c r="E169" s="53">
        <f t="shared" si="41"/>
        <v>5574552.4800000014</v>
      </c>
      <c r="F169" s="54">
        <f t="shared" si="31"/>
        <v>197.21542995884505</v>
      </c>
    </row>
    <row r="170" spans="1:6" ht="12.75" customHeight="1" x14ac:dyDescent="0.2">
      <c r="A170" s="55">
        <v>3221</v>
      </c>
      <c r="B170" s="87" t="s">
        <v>381</v>
      </c>
      <c r="C170" s="52" t="s">
        <v>382</v>
      </c>
      <c r="D170" s="244">
        <v>106196</v>
      </c>
      <c r="E170" s="244">
        <v>134138.73000000001</v>
      </c>
      <c r="F170" s="54">
        <f t="shared" si="31"/>
        <v>126.31241289690762</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2401141</v>
      </c>
      <c r="E172" s="244">
        <v>5217121.91</v>
      </c>
      <c r="F172" s="54">
        <f t="shared" si="31"/>
        <v>217.27678257961526</v>
      </c>
    </row>
    <row r="173" spans="1:6" ht="12.75" customHeight="1" x14ac:dyDescent="0.2">
      <c r="A173" s="55">
        <v>3224</v>
      </c>
      <c r="B173" s="87" t="s">
        <v>387</v>
      </c>
      <c r="C173" s="52" t="s">
        <v>388</v>
      </c>
      <c r="D173" s="244">
        <v>249146</v>
      </c>
      <c r="E173" s="244">
        <v>164422.96</v>
      </c>
      <c r="F173" s="54">
        <f t="shared" si="31"/>
        <v>65.994621627479461</v>
      </c>
    </row>
    <row r="174" spans="1:6" ht="12.75" customHeight="1" x14ac:dyDescent="0.2">
      <c r="A174" s="55">
        <v>3225</v>
      </c>
      <c r="B174" s="87" t="s">
        <v>389</v>
      </c>
      <c r="C174" s="52" t="s">
        <v>390</v>
      </c>
      <c r="D174" s="244">
        <v>5590</v>
      </c>
      <c r="E174" s="244">
        <v>26435.439999999999</v>
      </c>
      <c r="F174" s="54">
        <f t="shared" si="31"/>
        <v>472.90590339892663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64558</v>
      </c>
      <c r="E176" s="244">
        <v>32433.439999999999</v>
      </c>
      <c r="F176" s="54">
        <f t="shared" si="31"/>
        <v>50.239226741844547</v>
      </c>
    </row>
    <row r="177" spans="1:6" ht="12.75" customHeight="1" x14ac:dyDescent="0.2">
      <c r="A177" s="55">
        <v>323</v>
      </c>
      <c r="B177" s="87" t="s">
        <v>395</v>
      </c>
      <c r="C177" s="52" t="s">
        <v>396</v>
      </c>
      <c r="D177" s="53">
        <f t="shared" ref="D177:E177" si="42">SUM(D178:D186)</f>
        <v>10910852</v>
      </c>
      <c r="E177" s="53">
        <f t="shared" si="42"/>
        <v>10751656.749999998</v>
      </c>
      <c r="F177" s="54">
        <f t="shared" si="31"/>
        <v>98.540945748324688</v>
      </c>
    </row>
    <row r="178" spans="1:6" ht="12.75" customHeight="1" x14ac:dyDescent="0.2">
      <c r="A178" s="55">
        <v>3231</v>
      </c>
      <c r="B178" s="87" t="s">
        <v>397</v>
      </c>
      <c r="C178" s="52" t="s">
        <v>398</v>
      </c>
      <c r="D178" s="244">
        <v>236877</v>
      </c>
      <c r="E178" s="244">
        <v>257252.21</v>
      </c>
      <c r="F178" s="54">
        <f t="shared" si="31"/>
        <v>108.60159914217083</v>
      </c>
    </row>
    <row r="179" spans="1:6" ht="12.75" customHeight="1" x14ac:dyDescent="0.2">
      <c r="A179" s="55">
        <v>3232</v>
      </c>
      <c r="B179" s="87" t="s">
        <v>399</v>
      </c>
      <c r="C179" s="52" t="s">
        <v>400</v>
      </c>
      <c r="D179" s="244">
        <v>2748975</v>
      </c>
      <c r="E179" s="244">
        <v>2110502.98</v>
      </c>
      <c r="F179" s="54">
        <f t="shared" si="31"/>
        <v>76.774178739348301</v>
      </c>
    </row>
    <row r="180" spans="1:6" ht="12.75" customHeight="1" x14ac:dyDescent="0.2">
      <c r="A180" s="55">
        <v>3233</v>
      </c>
      <c r="B180" s="87" t="s">
        <v>401</v>
      </c>
      <c r="C180" s="52" t="s">
        <v>402</v>
      </c>
      <c r="D180" s="244">
        <v>152458</v>
      </c>
      <c r="E180" s="244">
        <v>216080.84</v>
      </c>
      <c r="F180" s="54">
        <f t="shared" si="31"/>
        <v>141.7313883167823</v>
      </c>
    </row>
    <row r="181" spans="1:6" ht="12.75" customHeight="1" x14ac:dyDescent="0.2">
      <c r="A181" s="55">
        <v>3234</v>
      </c>
      <c r="B181" s="87" t="s">
        <v>403</v>
      </c>
      <c r="C181" s="52" t="s">
        <v>404</v>
      </c>
      <c r="D181" s="244">
        <v>247000</v>
      </c>
      <c r="E181" s="244">
        <v>395024.24</v>
      </c>
      <c r="F181" s="54">
        <f t="shared" si="31"/>
        <v>159.92884210526316</v>
      </c>
    </row>
    <row r="182" spans="1:6" ht="12.75" customHeight="1" x14ac:dyDescent="0.2">
      <c r="A182" s="55">
        <v>3235</v>
      </c>
      <c r="B182" s="87" t="s">
        <v>405</v>
      </c>
      <c r="C182" s="52" t="s">
        <v>406</v>
      </c>
      <c r="D182" s="244">
        <v>2566155</v>
      </c>
      <c r="E182" s="244">
        <v>3050175.52</v>
      </c>
      <c r="F182" s="54">
        <f t="shared" si="31"/>
        <v>118.86170243028968</v>
      </c>
    </row>
    <row r="183" spans="1:6" ht="12.75" customHeight="1" x14ac:dyDescent="0.2">
      <c r="A183" s="55">
        <v>3236</v>
      </c>
      <c r="B183" s="87" t="s">
        <v>407</v>
      </c>
      <c r="C183" s="52" t="s">
        <v>408</v>
      </c>
      <c r="D183" s="244">
        <v>130645</v>
      </c>
      <c r="E183" s="244">
        <v>175314.07</v>
      </c>
      <c r="F183" s="54">
        <f t="shared" si="31"/>
        <v>134.19118221133607</v>
      </c>
    </row>
    <row r="184" spans="1:6" ht="12.75" customHeight="1" x14ac:dyDescent="0.2">
      <c r="A184" s="55">
        <v>3237</v>
      </c>
      <c r="B184" s="87" t="s">
        <v>409</v>
      </c>
      <c r="C184" s="52" t="s">
        <v>410</v>
      </c>
      <c r="D184" s="244">
        <v>4024761</v>
      </c>
      <c r="E184" s="244">
        <v>2802892.77</v>
      </c>
      <c r="F184" s="54">
        <f t="shared" si="31"/>
        <v>69.641222671358634</v>
      </c>
    </row>
    <row r="185" spans="1:6" ht="12.75" customHeight="1" x14ac:dyDescent="0.2">
      <c r="A185" s="55">
        <v>3238</v>
      </c>
      <c r="B185" s="87" t="s">
        <v>411</v>
      </c>
      <c r="C185" s="52" t="s">
        <v>412</v>
      </c>
      <c r="D185" s="244">
        <v>114465</v>
      </c>
      <c r="E185" s="244">
        <v>115038.42</v>
      </c>
      <c r="F185" s="54">
        <f t="shared" si="31"/>
        <v>100.50095662429564</v>
      </c>
    </row>
    <row r="186" spans="1:6" ht="12.75" customHeight="1" x14ac:dyDescent="0.2">
      <c r="A186" s="55">
        <v>3239</v>
      </c>
      <c r="B186" s="87" t="s">
        <v>413</v>
      </c>
      <c r="C186" s="52" t="s">
        <v>414</v>
      </c>
      <c r="D186" s="244">
        <v>689516</v>
      </c>
      <c r="E186" s="244">
        <v>1629375.7</v>
      </c>
      <c r="F186" s="54">
        <f t="shared" si="31"/>
        <v>236.30716328555104</v>
      </c>
    </row>
    <row r="187" spans="1:6" ht="12.75" customHeight="1" x14ac:dyDescent="0.2">
      <c r="A187" s="55">
        <v>324</v>
      </c>
      <c r="B187" s="87" t="s">
        <v>415</v>
      </c>
      <c r="C187" s="52" t="s">
        <v>416</v>
      </c>
      <c r="D187" s="244"/>
      <c r="E187" s="244">
        <v>1761.4</v>
      </c>
      <c r="F187" s="54" t="str">
        <f t="shared" si="31"/>
        <v>-</v>
      </c>
    </row>
    <row r="188" spans="1:6" ht="12.75" customHeight="1" x14ac:dyDescent="0.2">
      <c r="A188" s="55">
        <v>329</v>
      </c>
      <c r="B188" s="87" t="s">
        <v>417</v>
      </c>
      <c r="C188" s="52" t="s">
        <v>418</v>
      </c>
      <c r="D188" s="53">
        <f t="shared" ref="D188:E188" si="43">SUM(D189:D195)</f>
        <v>708521</v>
      </c>
      <c r="E188" s="53">
        <f t="shared" si="43"/>
        <v>954415.38</v>
      </c>
      <c r="F188" s="54">
        <f t="shared" si="31"/>
        <v>134.705305841323</v>
      </c>
    </row>
    <row r="189" spans="1:6" ht="12.75" customHeight="1" x14ac:dyDescent="0.2">
      <c r="A189" s="55">
        <v>3291</v>
      </c>
      <c r="B189" s="234" t="s">
        <v>419</v>
      </c>
      <c r="C189" s="52" t="s">
        <v>420</v>
      </c>
      <c r="D189" s="244">
        <v>34471</v>
      </c>
      <c r="E189" s="244">
        <v>32128.23</v>
      </c>
      <c r="F189" s="54">
        <f t="shared" si="31"/>
        <v>93.203649444460552</v>
      </c>
    </row>
    <row r="190" spans="1:6" ht="12.75" customHeight="1" x14ac:dyDescent="0.2">
      <c r="A190" s="55">
        <v>3292</v>
      </c>
      <c r="B190" s="87" t="s">
        <v>421</v>
      </c>
      <c r="C190" s="52" t="s">
        <v>422</v>
      </c>
      <c r="D190" s="244">
        <v>7366</v>
      </c>
      <c r="E190" s="244">
        <v>8950.92</v>
      </c>
      <c r="F190" s="54">
        <f t="shared" si="31"/>
        <v>121.51669834374152</v>
      </c>
    </row>
    <row r="191" spans="1:6" ht="12.75" customHeight="1" x14ac:dyDescent="0.2">
      <c r="A191" s="55">
        <v>3293</v>
      </c>
      <c r="B191" s="87" t="s">
        <v>423</v>
      </c>
      <c r="C191" s="52" t="s">
        <v>424</v>
      </c>
      <c r="D191" s="244">
        <v>67355</v>
      </c>
      <c r="E191" s="244">
        <v>430578.4</v>
      </c>
      <c r="F191" s="54">
        <f t="shared" si="31"/>
        <v>639.26716650582739</v>
      </c>
    </row>
    <row r="192" spans="1:6" ht="12.75" customHeight="1" x14ac:dyDescent="0.2">
      <c r="A192" s="55">
        <v>3294</v>
      </c>
      <c r="B192" s="87" t="s">
        <v>425</v>
      </c>
      <c r="C192" s="52" t="s">
        <v>426</v>
      </c>
      <c r="D192" s="244">
        <v>342085</v>
      </c>
      <c r="E192" s="244">
        <v>344022.72</v>
      </c>
      <c r="F192" s="54">
        <f t="shared" si="31"/>
        <v>100.56644401245303</v>
      </c>
    </row>
    <row r="193" spans="1:6" ht="12.75" customHeight="1" x14ac:dyDescent="0.2">
      <c r="A193" s="55">
        <v>3295</v>
      </c>
      <c r="B193" s="87" t="s">
        <v>427</v>
      </c>
      <c r="C193" s="52" t="s">
        <v>428</v>
      </c>
      <c r="D193" s="244">
        <v>65476</v>
      </c>
      <c r="E193" s="244">
        <v>62362.5</v>
      </c>
      <c r="F193" s="54">
        <f t="shared" si="31"/>
        <v>95.24482253039281</v>
      </c>
    </row>
    <row r="194" spans="1:6" ht="12.75" customHeight="1" x14ac:dyDescent="0.2">
      <c r="A194" s="55" t="s">
        <v>429</v>
      </c>
      <c r="B194" s="87" t="s">
        <v>430</v>
      </c>
      <c r="C194" s="52" t="s">
        <v>429</v>
      </c>
      <c r="D194" s="244">
        <v>11686</v>
      </c>
      <c r="E194" s="244">
        <v>52357.82</v>
      </c>
      <c r="F194" s="54">
        <f t="shared" si="31"/>
        <v>448.03884990587022</v>
      </c>
    </row>
    <row r="195" spans="1:6" ht="12.75" customHeight="1" x14ac:dyDescent="0.2">
      <c r="A195" s="55">
        <v>3299</v>
      </c>
      <c r="B195" s="87" t="s">
        <v>431</v>
      </c>
      <c r="C195" s="52" t="s">
        <v>432</v>
      </c>
      <c r="D195" s="244">
        <v>180082</v>
      </c>
      <c r="E195" s="244">
        <v>24014.79</v>
      </c>
      <c r="F195" s="54">
        <f t="shared" si="31"/>
        <v>13.335474950300419</v>
      </c>
    </row>
    <row r="196" spans="1:6" ht="12.75" customHeight="1" x14ac:dyDescent="0.2">
      <c r="A196" s="55">
        <v>34</v>
      </c>
      <c r="B196" s="234" t="s">
        <v>433</v>
      </c>
      <c r="C196" s="52" t="s">
        <v>434</v>
      </c>
      <c r="D196" s="53">
        <f t="shared" ref="D196:E196" si="44">D197+D202+D210</f>
        <v>139872</v>
      </c>
      <c r="E196" s="53">
        <f t="shared" si="44"/>
        <v>77662.880000000005</v>
      </c>
      <c r="F196" s="54">
        <f t="shared" si="31"/>
        <v>55.524250743536953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139872</v>
      </c>
      <c r="E210" s="53">
        <f t="shared" si="47"/>
        <v>77662.880000000005</v>
      </c>
      <c r="F210" s="54">
        <f t="shared" si="31"/>
        <v>55.524250743536953</v>
      </c>
    </row>
    <row r="211" spans="1:6" ht="12.75" customHeight="1" x14ac:dyDescent="0.2">
      <c r="A211" s="55">
        <v>3431</v>
      </c>
      <c r="B211" s="234" t="s">
        <v>463</v>
      </c>
      <c r="C211" s="52" t="s">
        <v>464</v>
      </c>
      <c r="D211" s="244">
        <v>21067</v>
      </c>
      <c r="E211" s="244">
        <v>37681.54</v>
      </c>
      <c r="F211" s="54">
        <f t="shared" si="31"/>
        <v>178.86523947405897</v>
      </c>
    </row>
    <row r="212" spans="1:6" ht="12.75" customHeight="1" x14ac:dyDescent="0.2">
      <c r="A212" s="55">
        <v>3432</v>
      </c>
      <c r="B212" s="87" t="s">
        <v>465</v>
      </c>
      <c r="C212" s="52" t="s">
        <v>466</v>
      </c>
      <c r="D212" s="244">
        <v>1600</v>
      </c>
      <c r="E212" s="244">
        <v>1030.79</v>
      </c>
      <c r="F212" s="54">
        <f t="shared" si="31"/>
        <v>64.424374999999998</v>
      </c>
    </row>
    <row r="213" spans="1:6" ht="12.75" customHeight="1" x14ac:dyDescent="0.2">
      <c r="A213" s="55">
        <v>3433</v>
      </c>
      <c r="B213" s="87" t="s">
        <v>467</v>
      </c>
      <c r="C213" s="52" t="s">
        <v>468</v>
      </c>
      <c r="D213" s="244">
        <v>117205</v>
      </c>
      <c r="E213" s="244">
        <v>38950.550000000003</v>
      </c>
      <c r="F213" s="54">
        <f t="shared" si="31"/>
        <v>33.232839895908874</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883371</v>
      </c>
      <c r="E224" s="53">
        <f t="shared" si="51"/>
        <v>1097605.3799999999</v>
      </c>
      <c r="F224" s="54">
        <f t="shared" ref="F224:F235" si="52">IF(D224&lt;&gt;0,IF(E224/D224&gt;=100,"&gt;&gt;100",E224/D224*100),"-")</f>
        <v>124.25191454100258</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883371</v>
      </c>
      <c r="E247" s="53">
        <f t="shared" si="62"/>
        <v>1097605.3799999999</v>
      </c>
      <c r="F247" s="54">
        <f t="shared" si="61"/>
        <v>124.25191454100258</v>
      </c>
    </row>
    <row r="248" spans="1:6" ht="12.75" customHeight="1" x14ac:dyDescent="0.2">
      <c r="A248" s="55" t="s">
        <v>537</v>
      </c>
      <c r="B248" s="87" t="s">
        <v>199</v>
      </c>
      <c r="C248" s="52" t="s">
        <v>537</v>
      </c>
      <c r="D248" s="244">
        <v>615567</v>
      </c>
      <c r="E248" s="244">
        <v>829444.12</v>
      </c>
      <c r="F248" s="54">
        <f t="shared" si="61"/>
        <v>134.74473452930386</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267804</v>
      </c>
      <c r="E250" s="244">
        <v>268161.26</v>
      </c>
      <c r="F250" s="54">
        <f t="shared" si="61"/>
        <v>100.1334035339278</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52100</v>
      </c>
      <c r="E252" s="53">
        <f t="shared" si="63"/>
        <v>62850</v>
      </c>
      <c r="F252" s="54">
        <f t="shared" ref="F252:F258" si="64">IF(D252&lt;&gt;0,IF(E252/D252&gt;=100,"&gt;&gt;100",E252/D252*100),"-")</f>
        <v>120.6333973128599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52100</v>
      </c>
      <c r="E259" s="53">
        <f t="shared" si="66"/>
        <v>62850</v>
      </c>
      <c r="F259" s="54">
        <f t="shared" ref="F259:F262" si="67">IF(D259&lt;&gt;0,IF(E259/D259&gt;=100,"&gt;&gt;100",E259/D259*100),"-")</f>
        <v>120.6333973128599</v>
      </c>
    </row>
    <row r="260" spans="1:6" ht="12.75" customHeight="1" x14ac:dyDescent="0.2">
      <c r="A260" s="55">
        <v>3721</v>
      </c>
      <c r="B260" s="87" t="s">
        <v>557</v>
      </c>
      <c r="C260" s="52" t="s">
        <v>558</v>
      </c>
      <c r="D260" s="244">
        <v>52100</v>
      </c>
      <c r="E260" s="244">
        <v>62850</v>
      </c>
      <c r="F260" s="54">
        <f t="shared" si="67"/>
        <v>120.6333973128599</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52091660</v>
      </c>
      <c r="E289" s="53">
        <f t="shared" si="79"/>
        <v>57884880.439999998</v>
      </c>
      <c r="F289" s="54">
        <f t="shared" si="76"/>
        <v>111.1212052754702</v>
      </c>
    </row>
    <row r="290" spans="1:6" ht="12.75" customHeight="1" x14ac:dyDescent="0.2">
      <c r="A290" s="55" t="s">
        <v>606</v>
      </c>
      <c r="B290" s="87" t="s">
        <v>617</v>
      </c>
      <c r="C290" s="52" t="s">
        <v>618</v>
      </c>
      <c r="D290" s="53">
        <f>IF(D6&gt;=D289,D6-D289,0)</f>
        <v>49805586</v>
      </c>
      <c r="E290" s="53">
        <f>IF(E6&gt;=E289,E6-E289,0)</f>
        <v>107537699.06999999</v>
      </c>
      <c r="F290" s="54">
        <f t="shared" si="76"/>
        <v>215.91493586683228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13224309</v>
      </c>
      <c r="E292" s="244">
        <v>11601010.960000001</v>
      </c>
      <c r="F292" s="54">
        <f t="shared" si="76"/>
        <v>87.724893300663197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351443</v>
      </c>
      <c r="E294" s="244">
        <v>662865.55000000005</v>
      </c>
      <c r="F294" s="54">
        <f t="shared" si="76"/>
        <v>188.61253460731896</v>
      </c>
    </row>
    <row r="295" spans="1:6" ht="24" x14ac:dyDescent="0.2">
      <c r="A295" s="55">
        <v>9661</v>
      </c>
      <c r="B295" s="87" t="s">
        <v>627</v>
      </c>
      <c r="C295" s="52" t="s">
        <v>628</v>
      </c>
      <c r="D295" s="244">
        <v>462843</v>
      </c>
      <c r="E295" s="244">
        <v>757033.7</v>
      </c>
      <c r="F295" s="54">
        <f t="shared" si="76"/>
        <v>163.56166129767544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9454</v>
      </c>
      <c r="E298" s="53">
        <f t="shared" si="80"/>
        <v>17827.599999999999</v>
      </c>
      <c r="F298" s="54">
        <f t="shared" ref="F298:F418" si="81">IF(D298&lt;&gt;0,IF(E298/D298&gt;=100,"&gt;&gt;100",E298/D298*100),"-")</f>
        <v>188.57203300190395</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9454</v>
      </c>
      <c r="E311" s="53">
        <f t="shared" si="85"/>
        <v>17827.599999999999</v>
      </c>
      <c r="F311" s="54">
        <f t="shared" si="81"/>
        <v>188.57203300190395</v>
      </c>
    </row>
    <row r="312" spans="1:6" ht="12.75" customHeight="1" x14ac:dyDescent="0.2">
      <c r="A312" s="55">
        <v>721</v>
      </c>
      <c r="B312" s="87" t="s">
        <v>660</v>
      </c>
      <c r="C312" s="52" t="s">
        <v>661</v>
      </c>
      <c r="D312" s="53">
        <f t="shared" ref="D312:E312" si="86">SUM(D313:D316)</f>
        <v>9454</v>
      </c>
      <c r="E312" s="53">
        <f t="shared" si="86"/>
        <v>7704.01</v>
      </c>
      <c r="F312" s="54">
        <f t="shared" si="81"/>
        <v>81.489422466680779</v>
      </c>
    </row>
    <row r="313" spans="1:6" ht="12.75" customHeight="1" x14ac:dyDescent="0.2">
      <c r="A313" s="55">
        <v>7211</v>
      </c>
      <c r="B313" s="87" t="s">
        <v>662</v>
      </c>
      <c r="C313" s="52" t="s">
        <v>663</v>
      </c>
      <c r="D313" s="244">
        <v>9454</v>
      </c>
      <c r="E313" s="244">
        <v>7704.01</v>
      </c>
      <c r="F313" s="54">
        <f t="shared" si="81"/>
        <v>81.489422466680779</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10123.59</v>
      </c>
      <c r="F317" s="54" t="str">
        <f t="shared" si="81"/>
        <v>-</v>
      </c>
    </row>
    <row r="318" spans="1:6" ht="12.75" customHeight="1" x14ac:dyDescent="0.2">
      <c r="A318" s="55">
        <v>7221</v>
      </c>
      <c r="B318" s="87" t="s">
        <v>672</v>
      </c>
      <c r="C318" s="52" t="s">
        <v>673</v>
      </c>
      <c r="D318" s="244"/>
      <c r="E318" s="244">
        <v>10123.59</v>
      </c>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52259352</v>
      </c>
      <c r="E350" s="53">
        <f t="shared" si="95"/>
        <v>108469703.05999999</v>
      </c>
      <c r="F350" s="54">
        <f t="shared" si="81"/>
        <v>207.5603674917362</v>
      </c>
    </row>
    <row r="351" spans="1:6" ht="12.75" customHeight="1" x14ac:dyDescent="0.2">
      <c r="A351" s="55">
        <v>41</v>
      </c>
      <c r="B351" s="87" t="s">
        <v>738</v>
      </c>
      <c r="C351" s="52" t="s">
        <v>739</v>
      </c>
      <c r="D351" s="53">
        <f t="shared" ref="D351:E351" si="96">D352+D356</f>
        <v>5229618</v>
      </c>
      <c r="E351" s="53">
        <f t="shared" si="96"/>
        <v>6514855.1100000003</v>
      </c>
      <c r="F351" s="54">
        <f t="shared" si="81"/>
        <v>124.57611837040487</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5229618</v>
      </c>
      <c r="E356" s="53">
        <f t="shared" si="98"/>
        <v>6514855.1100000003</v>
      </c>
      <c r="F356" s="54">
        <f t="shared" si="81"/>
        <v>124.57611837040487</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4618</v>
      </c>
      <c r="E359" s="244">
        <v>2355.11</v>
      </c>
      <c r="F359" s="54">
        <f t="shared" si="81"/>
        <v>50.998484192291038</v>
      </c>
    </row>
    <row r="360" spans="1:6" ht="12.75" customHeight="1" x14ac:dyDescent="0.2">
      <c r="A360" s="55">
        <v>4124</v>
      </c>
      <c r="B360" s="87" t="s">
        <v>652</v>
      </c>
      <c r="C360" s="52" t="s">
        <v>751</v>
      </c>
      <c r="D360" s="244">
        <v>5225000</v>
      </c>
      <c r="E360" s="244">
        <v>6512500</v>
      </c>
      <c r="F360" s="54">
        <f t="shared" si="81"/>
        <v>124.64114832535884</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490719</v>
      </c>
      <c r="E363" s="53">
        <f t="shared" si="99"/>
        <v>91243045.699999988</v>
      </c>
      <c r="F363" s="54" t="str">
        <f t="shared" si="81"/>
        <v>&gt;&gt;100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490719</v>
      </c>
      <c r="E369" s="53">
        <f t="shared" si="101"/>
        <v>91058275.239999995</v>
      </c>
      <c r="F369" s="54" t="str">
        <f t="shared" si="81"/>
        <v>&gt;&gt;100</v>
      </c>
    </row>
    <row r="370" spans="1:6" ht="12.75" customHeight="1" x14ac:dyDescent="0.2">
      <c r="A370" s="55">
        <v>4221</v>
      </c>
      <c r="B370" s="87" t="s">
        <v>672</v>
      </c>
      <c r="C370" s="52" t="s">
        <v>764</v>
      </c>
      <c r="D370" s="244">
        <v>436959</v>
      </c>
      <c r="E370" s="244">
        <v>84192044.280000001</v>
      </c>
      <c r="F370" s="54" t="str">
        <f t="shared" si="81"/>
        <v>&gt;&gt;100</v>
      </c>
    </row>
    <row r="371" spans="1:6" ht="12.75" customHeight="1" x14ac:dyDescent="0.2">
      <c r="A371" s="55">
        <v>4222</v>
      </c>
      <c r="B371" s="87" t="s">
        <v>765</v>
      </c>
      <c r="C371" s="52" t="s">
        <v>766</v>
      </c>
      <c r="D371" s="244">
        <v>45332</v>
      </c>
      <c r="E371" s="244">
        <v>6798934.8200000003</v>
      </c>
      <c r="F371" s="54" t="str">
        <f t="shared" si="81"/>
        <v>&gt;&gt;100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8428</v>
      </c>
      <c r="E376" s="244">
        <v>67296.14</v>
      </c>
      <c r="F376" s="54">
        <f t="shared" si="81"/>
        <v>798.48291409587091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184770.46</v>
      </c>
      <c r="F378" s="54" t="str">
        <f t="shared" si="81"/>
        <v>-</v>
      </c>
    </row>
    <row r="379" spans="1:6" ht="12.75" customHeight="1" x14ac:dyDescent="0.2">
      <c r="A379" s="55">
        <v>4231</v>
      </c>
      <c r="B379" s="87" t="s">
        <v>690</v>
      </c>
      <c r="C379" s="52" t="s">
        <v>775</v>
      </c>
      <c r="D379" s="244"/>
      <c r="E379" s="244">
        <v>184770.46</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46539015</v>
      </c>
      <c r="E402" s="53">
        <f t="shared" si="109"/>
        <v>10711802.25</v>
      </c>
      <c r="F402" s="54">
        <f t="shared" si="81"/>
        <v>23.01682201481918</v>
      </c>
    </row>
    <row r="403" spans="1:6" ht="12.75" customHeight="1" x14ac:dyDescent="0.2">
      <c r="A403" s="55">
        <v>451</v>
      </c>
      <c r="B403" s="87" t="s">
        <v>809</v>
      </c>
      <c r="C403" s="52" t="s">
        <v>810</v>
      </c>
      <c r="D403" s="244">
        <v>46539015</v>
      </c>
      <c r="E403" s="244">
        <v>10711802.25</v>
      </c>
      <c r="F403" s="54">
        <f t="shared" si="81"/>
        <v>23.01682201481918</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52249898</v>
      </c>
      <c r="E408" s="53">
        <f t="shared" si="111"/>
        <v>108451875.45999999</v>
      </c>
      <c r="F408" s="54">
        <f t="shared" si="81"/>
        <v>207.56380320589335</v>
      </c>
    </row>
    <row r="409" spans="1:6" ht="12.75" customHeight="1" x14ac:dyDescent="0.2">
      <c r="A409" s="55">
        <v>92212</v>
      </c>
      <c r="B409" s="87" t="s">
        <v>821</v>
      </c>
      <c r="C409" s="52" t="s">
        <v>822</v>
      </c>
      <c r="D409" s="244">
        <v>821014</v>
      </c>
      <c r="E409" s="244"/>
      <c r="F409" s="54">
        <f t="shared" si="81"/>
        <v>0</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37481</v>
      </c>
      <c r="E411" s="244">
        <v>15522.95</v>
      </c>
      <c r="F411" s="54">
        <f t="shared" si="81"/>
        <v>41.415517195378996</v>
      </c>
    </row>
    <row r="412" spans="1:6" ht="12.75" customHeight="1" x14ac:dyDescent="0.2">
      <c r="A412" s="55" t="s">
        <v>606</v>
      </c>
      <c r="B412" s="87" t="s">
        <v>827</v>
      </c>
      <c r="C412" s="52" t="s">
        <v>828</v>
      </c>
      <c r="D412" s="53">
        <f>D6+D298</f>
        <v>101906700</v>
      </c>
      <c r="E412" s="53">
        <f>E6+E298</f>
        <v>165440407.10999998</v>
      </c>
      <c r="F412" s="54">
        <f t="shared" si="81"/>
        <v>162.34497546284982</v>
      </c>
    </row>
    <row r="413" spans="1:6" ht="12.75" customHeight="1" x14ac:dyDescent="0.2">
      <c r="A413" s="55" t="s">
        <v>606</v>
      </c>
      <c r="B413" s="87" t="s">
        <v>829</v>
      </c>
      <c r="C413" s="52" t="s">
        <v>830</v>
      </c>
      <c r="D413" s="53">
        <f t="shared" ref="D413:E413" si="112">D289+D350</f>
        <v>104351012</v>
      </c>
      <c r="E413" s="53">
        <f t="shared" si="112"/>
        <v>166354583.5</v>
      </c>
      <c r="F413" s="54">
        <f t="shared" si="81"/>
        <v>159.41827521519389</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2444312</v>
      </c>
      <c r="E415" s="53">
        <f t="shared" si="114"/>
        <v>914176.3900000155</v>
      </c>
      <c r="F415" s="54">
        <f t="shared" si="81"/>
        <v>37.400151453661209</v>
      </c>
    </row>
    <row r="416" spans="1:6" ht="12.75" customHeight="1" x14ac:dyDescent="0.2">
      <c r="A416" s="62" t="s">
        <v>835</v>
      </c>
      <c r="B416" s="234" t="s">
        <v>836</v>
      </c>
      <c r="C416" s="63" t="s">
        <v>837</v>
      </c>
      <c r="D416" s="53">
        <f t="shared" ref="D416:E416" si="115">IF(D292-D293+D409-D410&gt;=0,D292-D293+D409-D410,0)</f>
        <v>14045323</v>
      </c>
      <c r="E416" s="53">
        <f t="shared" si="115"/>
        <v>11601010.960000001</v>
      </c>
      <c r="F416" s="54">
        <f t="shared" si="81"/>
        <v>82.596968115293606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388924</v>
      </c>
      <c r="E418" s="64">
        <f t="shared" si="117"/>
        <v>678388.5</v>
      </c>
      <c r="F418" s="59">
        <f t="shared" si="81"/>
        <v>174.42700887577007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171810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171810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171810</v>
      </c>
      <c r="F478" s="54" t="str">
        <f t="shared" si="119"/>
        <v>-</v>
      </c>
    </row>
    <row r="479" spans="1:6" ht="24" x14ac:dyDescent="0.2">
      <c r="A479" s="55">
        <v>8331</v>
      </c>
      <c r="B479" s="234" t="s">
        <v>962</v>
      </c>
      <c r="C479" s="52" t="s">
        <v>963</v>
      </c>
      <c r="D479" s="244"/>
      <c r="E479" s="244">
        <v>171810</v>
      </c>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171810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101906700</v>
      </c>
      <c r="E639" s="53">
        <f t="shared" si="180"/>
        <v>165612217.10999998</v>
      </c>
      <c r="F639" s="54">
        <f t="shared" si="119"/>
        <v>162.51357085451693</v>
      </c>
    </row>
    <row r="640" spans="1:6" ht="12.75" customHeight="1" x14ac:dyDescent="0.2">
      <c r="A640" s="55" t="s">
        <v>606</v>
      </c>
      <c r="B640" s="87" t="s">
        <v>1275</v>
      </c>
      <c r="C640" s="52" t="s">
        <v>1276</v>
      </c>
      <c r="D640" s="53">
        <f t="shared" ref="D640:E640" si="181">D413+D528</f>
        <v>104351012</v>
      </c>
      <c r="E640" s="53">
        <f t="shared" si="181"/>
        <v>166354583.5</v>
      </c>
      <c r="F640" s="54">
        <f t="shared" si="119"/>
        <v>159.41827521519389</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2444312</v>
      </c>
      <c r="E642" s="53">
        <f t="shared" si="183"/>
        <v>742366.3900000155</v>
      </c>
      <c r="F642" s="54">
        <f t="shared" si="119"/>
        <v>30.371179702100861</v>
      </c>
    </row>
    <row r="643" spans="1:6" ht="24" x14ac:dyDescent="0.2">
      <c r="A643" s="62" t="s">
        <v>1281</v>
      </c>
      <c r="B643" s="87" t="s">
        <v>1282</v>
      </c>
      <c r="C643" s="63" t="s">
        <v>1281</v>
      </c>
      <c r="D643" s="53">
        <f t="shared" ref="D643:E643" si="184">IF(D416-D417+D637-D638&gt;=0,D416-D417+D637-D638,0)</f>
        <v>14045323</v>
      </c>
      <c r="E643" s="53">
        <f t="shared" si="184"/>
        <v>11601010.960000001</v>
      </c>
      <c r="F643" s="54">
        <f t="shared" si="119"/>
        <v>82.596968115293606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11601011</v>
      </c>
      <c r="E645" s="53">
        <f t="shared" si="186"/>
        <v>10858644.569999985</v>
      </c>
      <c r="F645" s="54">
        <f t="shared" si="119"/>
        <v>93.600847115824521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v>151821.04</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16601286</v>
      </c>
      <c r="E649" s="244">
        <v>15507235.539999999</v>
      </c>
      <c r="F649" s="54">
        <f t="shared" ref="F649:F724" si="188">IF(D649&lt;&gt;0,IF(E649/D649&gt;=100,"&gt;&gt;100",E649/D649*100),"-")</f>
        <v>93.409845116818062</v>
      </c>
    </row>
    <row r="650" spans="1:6" ht="12.75" customHeight="1" x14ac:dyDescent="0.2">
      <c r="A650" s="55" t="s">
        <v>1294</v>
      </c>
      <c r="B650" s="87" t="s">
        <v>1295</v>
      </c>
      <c r="C650" s="52" t="s">
        <v>1294</v>
      </c>
      <c r="D650" s="244">
        <v>17040996</v>
      </c>
      <c r="E650" s="244">
        <v>12483891.49</v>
      </c>
      <c r="F650" s="54">
        <f t="shared" si="188"/>
        <v>73.257992021123655</v>
      </c>
    </row>
    <row r="651" spans="1:6" ht="12.75" customHeight="1" x14ac:dyDescent="0.2">
      <c r="A651" s="55" t="s">
        <v>1296</v>
      </c>
      <c r="B651" s="87" t="s">
        <v>1297</v>
      </c>
      <c r="C651" s="52" t="s">
        <v>1296</v>
      </c>
      <c r="D651" s="244">
        <v>18135046</v>
      </c>
      <c r="E651" s="244">
        <v>12987454.75</v>
      </c>
      <c r="F651" s="54">
        <f t="shared" si="188"/>
        <v>71.615229153540611</v>
      </c>
    </row>
    <row r="652" spans="1:6" ht="24" x14ac:dyDescent="0.2">
      <c r="A652" s="55">
        <v>11</v>
      </c>
      <c r="B652" s="87" t="s">
        <v>1298</v>
      </c>
      <c r="C652" s="52" t="s">
        <v>1299</v>
      </c>
      <c r="D652" s="53">
        <f t="shared" ref="D652:E652" si="189">+D649+D650-D651</f>
        <v>15507236</v>
      </c>
      <c r="E652" s="53">
        <f t="shared" si="189"/>
        <v>15003672.280000001</v>
      </c>
      <c r="F652" s="54">
        <f t="shared" si="188"/>
        <v>96.752717763500868</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152</v>
      </c>
      <c r="E654" s="264">
        <v>155</v>
      </c>
      <c r="F654" s="54">
        <f t="shared" si="188"/>
        <v>101.9736842105263</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155</v>
      </c>
      <c r="E656" s="264">
        <v>159</v>
      </c>
      <c r="F656" s="54">
        <f t="shared" si="188"/>
        <v>102.58064516129033</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14899</v>
      </c>
      <c r="E716" s="244">
        <v>16715.73</v>
      </c>
      <c r="F716" s="54">
        <f t="shared" si="188"/>
        <v>112.19363715685616</v>
      </c>
    </row>
    <row r="717" spans="1:6" ht="12.75" customHeight="1" x14ac:dyDescent="0.2">
      <c r="A717" s="55">
        <v>31215</v>
      </c>
      <c r="B717" s="87" t="s">
        <v>1411</v>
      </c>
      <c r="C717" s="52" t="s">
        <v>1412</v>
      </c>
      <c r="D717" s="244">
        <v>24994</v>
      </c>
      <c r="E717" s="244">
        <v>25338.06</v>
      </c>
      <c r="F717" s="54">
        <f t="shared" si="188"/>
        <v>101.37657037689046</v>
      </c>
    </row>
    <row r="718" spans="1:6" ht="12.75" customHeight="1" x14ac:dyDescent="0.2">
      <c r="A718" s="55">
        <v>32121</v>
      </c>
      <c r="B718" s="87" t="s">
        <v>1413</v>
      </c>
      <c r="C718" s="52" t="s">
        <v>1414</v>
      </c>
      <c r="D718" s="244">
        <v>551122</v>
      </c>
      <c r="E718" s="244">
        <v>768312.29</v>
      </c>
      <c r="F718" s="54">
        <f t="shared" si="188"/>
        <v>139.40874978679858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114488</v>
      </c>
      <c r="E720" s="244">
        <v>161837.45000000001</v>
      </c>
      <c r="F720" s="54">
        <f t="shared" si="188"/>
        <v>141.35756585843058</v>
      </c>
    </row>
    <row r="721" spans="1:6" ht="12.75" customHeight="1" x14ac:dyDescent="0.2">
      <c r="A721" s="55" t="s">
        <v>1419</v>
      </c>
      <c r="B721" s="87" t="s">
        <v>1420</v>
      </c>
      <c r="C721" s="52" t="s">
        <v>1419</v>
      </c>
      <c r="D721" s="244">
        <v>55766</v>
      </c>
      <c r="E721" s="244">
        <v>104154.02</v>
      </c>
      <c r="F721" s="54">
        <f t="shared" si="188"/>
        <v>186.76975217874693</v>
      </c>
    </row>
    <row r="722" spans="1:6" ht="12.75" customHeight="1" x14ac:dyDescent="0.2">
      <c r="A722" s="55" t="s">
        <v>1421</v>
      </c>
      <c r="B722" s="87" t="s">
        <v>1422</v>
      </c>
      <c r="C722" s="52" t="s">
        <v>1421</v>
      </c>
      <c r="D722" s="244">
        <v>112030</v>
      </c>
      <c r="E722" s="244">
        <v>131331.79999999999</v>
      </c>
      <c r="F722" s="54">
        <f t="shared" si="188"/>
        <v>117.22913505311077</v>
      </c>
    </row>
    <row r="723" spans="1:6" ht="12.75" customHeight="1" x14ac:dyDescent="0.2">
      <c r="A723" s="55" t="s">
        <v>1423</v>
      </c>
      <c r="B723" s="87" t="s">
        <v>1424</v>
      </c>
      <c r="C723" s="52" t="s">
        <v>1423</v>
      </c>
      <c r="D723" s="244">
        <v>78286</v>
      </c>
      <c r="E723" s="244">
        <v>203181.97</v>
      </c>
      <c r="F723" s="54">
        <f t="shared" si="188"/>
        <v>259.53806555450529</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34471</v>
      </c>
      <c r="E725" s="244">
        <v>31128.23</v>
      </c>
      <c r="F725" s="54">
        <f t="shared" ref="F725:F979" si="190">IF(D725&lt;&gt;0,IF(E725/D725&gt;=100,"&gt;&gt;100",E725/D725*100),"-")</f>
        <v>90.302660207130629</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52100</v>
      </c>
      <c r="E819" s="244">
        <v>62850</v>
      </c>
      <c r="F819" s="54">
        <f t="shared" si="190"/>
        <v>120.6333973128599</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15"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99619530</v>
      </c>
      <c r="E6" s="231">
        <f t="shared" si="0"/>
        <v>199468624.71000004</v>
      </c>
      <c r="F6" s="232">
        <f t="shared" ref="F6:F260" si="1">IF(D6&gt;0,IF(E6/D6&gt;=100,"&gt;&gt;100",E6/D6*100),"-")</f>
        <v>200.23044147066349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80449709</v>
      </c>
      <c r="E7" s="106">
        <f t="shared" si="2"/>
        <v>182935943.77000004</v>
      </c>
      <c r="F7" s="95">
        <f t="shared" si="1"/>
        <v>227.39167865728396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5333681</v>
      </c>
      <c r="E8" s="106">
        <f>E9+E10-E11</f>
        <v>17269609.02</v>
      </c>
      <c r="F8" s="95">
        <f t="shared" si="1"/>
        <v>323.78406245142895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8458635</v>
      </c>
      <c r="E10" s="249">
        <v>22287314.329999998</v>
      </c>
      <c r="F10" s="95">
        <f t="shared" si="1"/>
        <v>263.48594459980836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3124954</v>
      </c>
      <c r="E11" s="249">
        <v>5017705.3099999996</v>
      </c>
      <c r="F11" s="95">
        <f t="shared" si="1"/>
        <v>160.56893349470101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29200744</v>
      </c>
      <c r="E12" s="106">
        <f t="shared" si="3"/>
        <v>153419928.51000002</v>
      </c>
      <c r="F12" s="95">
        <f t="shared" si="1"/>
        <v>525.39732723933344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24320046</v>
      </c>
      <c r="E13" s="106">
        <f t="shared" si="4"/>
        <v>50112131.450000003</v>
      </c>
      <c r="F13" s="95">
        <f t="shared" si="1"/>
        <v>206.05278234259919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40376748</v>
      </c>
      <c r="E15" s="249">
        <v>66161066.710000001</v>
      </c>
      <c r="F15" s="95">
        <f t="shared" si="1"/>
        <v>163.85932495108324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16056702</v>
      </c>
      <c r="E18" s="249">
        <v>16048935.26</v>
      </c>
      <c r="F18" s="95">
        <f t="shared" si="1"/>
        <v>99.951629294733124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4841050</v>
      </c>
      <c r="E19" s="106">
        <f t="shared" si="5"/>
        <v>101593042.48999998</v>
      </c>
      <c r="F19" s="95">
        <f t="shared" si="1"/>
        <v>2098.5745342436035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33046215</v>
      </c>
      <c r="E20" s="249">
        <v>103891413.8</v>
      </c>
      <c r="F20" s="95">
        <f t="shared" si="1"/>
        <v>314.38218809627665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7583038</v>
      </c>
      <c r="E21" s="249">
        <v>15771403.52</v>
      </c>
      <c r="F21" s="95">
        <f t="shared" si="1"/>
        <v>207.98265180789016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2752645</v>
      </c>
      <c r="E22" s="249">
        <v>22969821.559999999</v>
      </c>
      <c r="F22" s="95">
        <f t="shared" si="1"/>
        <v>834.46363624804508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598498</v>
      </c>
      <c r="E24" s="249">
        <v>598498.64</v>
      </c>
      <c r="F24" s="95">
        <f t="shared" si="1"/>
        <v>100.00010693435901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161345</v>
      </c>
      <c r="E26" s="249">
        <v>132697.71</v>
      </c>
      <c r="F26" s="95">
        <f t="shared" si="1"/>
        <v>82.244699246955278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39300691</v>
      </c>
      <c r="E28" s="249">
        <v>41770792.740000002</v>
      </c>
      <c r="F28" s="95">
        <f t="shared" si="1"/>
        <v>106.28513564812386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39648</v>
      </c>
      <c r="E29" s="106">
        <f t="shared" si="6"/>
        <v>184770.46000000002</v>
      </c>
      <c r="F29" s="95">
        <f t="shared" si="1"/>
        <v>466.02718926553683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380873</v>
      </c>
      <c r="E30" s="249">
        <v>565643.37</v>
      </c>
      <c r="F30" s="95">
        <f t="shared" si="1"/>
        <v>148.51233088194752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341225</v>
      </c>
      <c r="E34" s="249">
        <v>380872.91</v>
      </c>
      <c r="F34" s="95">
        <f t="shared" si="1"/>
        <v>111.61928639460766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1529984.11</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6354</v>
      </c>
      <c r="E47" s="249">
        <v>0</v>
      </c>
      <c r="F47" s="95">
        <f t="shared" si="1"/>
        <v>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1171</v>
      </c>
      <c r="E49" s="249">
        <v>1676712.02</v>
      </c>
      <c r="F49" s="95" t="str">
        <f t="shared" si="1"/>
        <v>&gt;&gt;100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7525</v>
      </c>
      <c r="E50" s="249">
        <v>146727.91</v>
      </c>
      <c r="F50" s="95">
        <f t="shared" si="1"/>
        <v>1949.8725581395347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18996</v>
      </c>
      <c r="E54" s="249">
        <v>45431.37</v>
      </c>
      <c r="F54" s="95">
        <f t="shared" si="1"/>
        <v>239.16282375236895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18996</v>
      </c>
      <c r="E55" s="249">
        <v>45431.37</v>
      </c>
      <c r="F55" s="95">
        <f t="shared" si="1"/>
        <v>239.16282375236895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45915284</v>
      </c>
      <c r="E56" s="106">
        <f t="shared" si="11"/>
        <v>12246406.24</v>
      </c>
      <c r="F56" s="95">
        <f t="shared" si="1"/>
        <v>26.671742333119404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45915284</v>
      </c>
      <c r="E57" s="249">
        <v>210937.49</v>
      </c>
      <c r="F57" s="95">
        <f t="shared" si="1"/>
        <v>0.45940582660884766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v>12035468.75</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19169821</v>
      </c>
      <c r="E68" s="106">
        <f t="shared" si="13"/>
        <v>16532680.939999999</v>
      </c>
      <c r="F68" s="95">
        <f t="shared" si="1"/>
        <v>86.243272381103608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15507236</v>
      </c>
      <c r="E69" s="106">
        <f t="shared" si="14"/>
        <v>15003672.280000001</v>
      </c>
      <c r="F69" s="95">
        <f t="shared" si="1"/>
        <v>96.752717763500868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15502656</v>
      </c>
      <c r="E70" s="106">
        <f t="shared" si="15"/>
        <v>15001713.310000001</v>
      </c>
      <c r="F70" s="95">
        <f t="shared" si="1"/>
        <v>96.768665382241608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15502656</v>
      </c>
      <c r="E72" s="249">
        <v>15001713.310000001</v>
      </c>
      <c r="F72" s="95">
        <f t="shared" si="1"/>
        <v>96.768665382241608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4580</v>
      </c>
      <c r="E76" s="249">
        <v>1958.97</v>
      </c>
      <c r="F76" s="95">
        <f t="shared" si="1"/>
        <v>42.772270742358081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3074707</v>
      </c>
      <c r="E78" s="106">
        <f>E79+SUM(E82:E84)-E85+E86</f>
        <v>536966.47</v>
      </c>
      <c r="F78" s="95">
        <f t="shared" si="1"/>
        <v>17.463988275956048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30000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32</v>
      </c>
      <c r="E84" s="249">
        <v>32.049999999999997</v>
      </c>
      <c r="F84" s="95">
        <f t="shared" si="1"/>
        <v>100.15624999999999</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3074675</v>
      </c>
      <c r="E86" s="249">
        <v>506934.42</v>
      </c>
      <c r="F86" s="95">
        <f t="shared" si="1"/>
        <v>16.487414767414439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9393</v>
      </c>
      <c r="E118" s="106">
        <f t="shared" si="20"/>
        <v>9393.1200000000008</v>
      </c>
      <c r="F118" s="95">
        <f t="shared" si="1"/>
        <v>100.00127754710957</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9393</v>
      </c>
      <c r="E119" s="106">
        <f t="shared" si="21"/>
        <v>9393.1200000000008</v>
      </c>
      <c r="F119" s="95">
        <f t="shared" si="1"/>
        <v>100.00127754710957</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9393</v>
      </c>
      <c r="E123" s="249">
        <v>9393.1200000000008</v>
      </c>
      <c r="F123" s="95">
        <f t="shared" si="1"/>
        <v>100.00127754710957</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20700</v>
      </c>
      <c r="E134" s="106">
        <f t="shared" si="23"/>
        <v>0</v>
      </c>
      <c r="F134" s="95">
        <f t="shared" si="1"/>
        <v>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20700</v>
      </c>
      <c r="E135" s="106">
        <f t="shared" si="24"/>
        <v>0</v>
      </c>
      <c r="F135" s="95">
        <f t="shared" si="1"/>
        <v>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20700</v>
      </c>
      <c r="E141" s="249">
        <v>0</v>
      </c>
      <c r="F141" s="95">
        <f t="shared" si="1"/>
        <v>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520304</v>
      </c>
      <c r="E146" s="106">
        <f t="shared" si="26"/>
        <v>815305.08</v>
      </c>
      <c r="F146" s="95">
        <f t="shared" si="1"/>
        <v>156.69783049909282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199</v>
      </c>
      <c r="E158" s="249">
        <v>209.45</v>
      </c>
      <c r="F158" s="95">
        <f t="shared" si="1"/>
        <v>105.25125628140704</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522499</v>
      </c>
      <c r="E160" s="249">
        <v>830015.74</v>
      </c>
      <c r="F160" s="95">
        <f t="shared" si="1"/>
        <v>158.85499111003082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2394</v>
      </c>
      <c r="E163" s="249">
        <v>14920.11</v>
      </c>
      <c r="F163" s="95">
        <f t="shared" si="1"/>
        <v>623.22932330827075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37481</v>
      </c>
      <c r="E164" s="106">
        <f t="shared" si="28"/>
        <v>15522.95</v>
      </c>
      <c r="F164" s="95">
        <f t="shared" si="1"/>
        <v>41.415517195378996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37481</v>
      </c>
      <c r="E166" s="249">
        <v>15522.95</v>
      </c>
      <c r="F166" s="95">
        <f t="shared" si="1"/>
        <v>41.415517195378996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151821.04</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151821.04</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99619530</v>
      </c>
      <c r="E175" s="106">
        <f t="shared" si="30"/>
        <v>199468624.70999998</v>
      </c>
      <c r="F175" s="95">
        <f t="shared" si="1"/>
        <v>200.23044147066341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7149793</v>
      </c>
      <c r="E176" s="106">
        <f t="shared" si="31"/>
        <v>4986254.75</v>
      </c>
      <c r="F176" s="95">
        <f t="shared" si="1"/>
        <v>69.739847713073658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4976010</v>
      </c>
      <c r="E177" s="106">
        <f t="shared" si="32"/>
        <v>4986254.75</v>
      </c>
      <c r="F177" s="95">
        <f t="shared" si="1"/>
        <v>100.20588282579818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2880018</v>
      </c>
      <c r="E178" s="249">
        <v>3266207.05</v>
      </c>
      <c r="F178" s="95">
        <f t="shared" si="1"/>
        <v>113.4092582060251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782146</v>
      </c>
      <c r="E179" s="249">
        <v>749497.9</v>
      </c>
      <c r="F179" s="95">
        <f t="shared" si="1"/>
        <v>95.825830471548784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2363</v>
      </c>
      <c r="E180" s="106">
        <f t="shared" si="33"/>
        <v>2400.15</v>
      </c>
      <c r="F180" s="95">
        <f t="shared" si="1"/>
        <v>101.5721540414727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2363</v>
      </c>
      <c r="E183" s="249">
        <v>2400.15</v>
      </c>
      <c r="F183" s="95">
        <f t="shared" si="1"/>
        <v>101.5721540414727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1311483</v>
      </c>
      <c r="E188" s="249">
        <v>968149.65</v>
      </c>
      <c r="F188" s="95">
        <f t="shared" si="1"/>
        <v>73.820983573557569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2173783</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92469737</v>
      </c>
      <c r="E237" s="106">
        <f t="shared" si="41"/>
        <v>194482369.95999998</v>
      </c>
      <c r="F237" s="95">
        <f t="shared" si="1"/>
        <v>210.32002065713669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80479802</v>
      </c>
      <c r="E238" s="106">
        <f t="shared" si="42"/>
        <v>182945336.88999999</v>
      </c>
      <c r="F238" s="95">
        <f t="shared" si="1"/>
        <v>227.3183237826554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80479802</v>
      </c>
      <c r="E239" s="106">
        <f t="shared" si="43"/>
        <v>182945336.88999999</v>
      </c>
      <c r="F239" s="95">
        <f t="shared" si="1"/>
        <v>227.3183237826554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80459102</v>
      </c>
      <c r="E240" s="249">
        <v>182945336.88999999</v>
      </c>
      <c r="F240" s="95">
        <f t="shared" si="1"/>
        <v>227.37680677818153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20700</v>
      </c>
      <c r="E241" s="249"/>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11601011</v>
      </c>
      <c r="E245" s="106">
        <f t="shared" si="45"/>
        <v>10858644.57</v>
      </c>
      <c r="F245" s="95">
        <f t="shared" si="1"/>
        <v>93.600847115824649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18397482</v>
      </c>
      <c r="E246" s="106">
        <f t="shared" si="46"/>
        <v>10858644.57</v>
      </c>
      <c r="F246" s="95">
        <f t="shared" si="1"/>
        <v>59.02244975698305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18397482</v>
      </c>
      <c r="E247" s="249">
        <v>10686834.57</v>
      </c>
      <c r="F247" s="95">
        <f t="shared" si="1"/>
        <v>58.088571957836407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v>171810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6796471</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6796471</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351443</v>
      </c>
      <c r="E255" s="249">
        <v>662865.55000000005</v>
      </c>
      <c r="F255" s="95">
        <f t="shared" si="1"/>
        <v>188.61253460731896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37481</v>
      </c>
      <c r="E256" s="249">
        <v>15522.95</v>
      </c>
      <c r="F256" s="95">
        <f t="shared" si="1"/>
        <v>41.415517195378996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11973480</v>
      </c>
      <c r="E259" s="106">
        <f t="shared" si="49"/>
        <v>10710027.73</v>
      </c>
      <c r="F259" s="95">
        <f t="shared" si="1"/>
        <v>89.447910966569452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11973480</v>
      </c>
      <c r="E260" s="250">
        <v>10710027.73</v>
      </c>
      <c r="F260" s="99">
        <f t="shared" si="1"/>
        <v>89.447910966569452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338481</v>
      </c>
      <c r="E264" s="249">
        <v>137484.46</v>
      </c>
      <c r="F264" s="95">
        <f t="shared" si="50"/>
        <v>40.618073097160547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184217</v>
      </c>
      <c r="E265" s="249">
        <v>692740.73</v>
      </c>
      <c r="F265" s="95">
        <f t="shared" si="50"/>
        <v>376.04603809637547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37481</v>
      </c>
      <c r="E267" s="249">
        <v>15522.95</v>
      </c>
      <c r="F267" s="95">
        <f t="shared" si="50"/>
        <v>41.415517195378996</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250769</v>
      </c>
      <c r="E268" s="249">
        <v>289314.63</v>
      </c>
      <c r="F268" s="95">
        <f t="shared" si="50"/>
        <v>115.37097089353151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2823906</v>
      </c>
      <c r="E269" s="249">
        <v>210937.5</v>
      </c>
      <c r="F269" s="95">
        <f t="shared" si="50"/>
        <v>7.4697068528485016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6682.29</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22004</v>
      </c>
      <c r="E287" s="249">
        <v>24373.78</v>
      </c>
      <c r="F287" s="95">
        <f t="shared" si="50"/>
        <v>110.76976913288492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4954006</v>
      </c>
      <c r="E288" s="249">
        <v>4961880.97</v>
      </c>
      <c r="F288" s="95">
        <f t="shared" si="50"/>
        <v>100.15896165648567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2173783</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30000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168610</v>
      </c>
      <c r="E299" s="249">
        <v>442604.87</v>
      </c>
      <c r="F299" s="95">
        <f t="shared" si="50"/>
        <v>262.50214696637209</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368133</v>
      </c>
      <c r="E302" s="249">
        <v>401354.99</v>
      </c>
      <c r="F302" s="95">
        <f t="shared" si="50"/>
        <v>109.02445311884563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4"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6" sqref="E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104351012</v>
      </c>
      <c r="E5" s="81">
        <f t="shared" si="0"/>
        <v>166354583.5</v>
      </c>
      <c r="F5" s="82">
        <f t="shared" ref="F5:F141" si="1">IF(D5&gt;0,IF(E5/D5&gt;=100,"&gt;&gt;100",E5/D5*100),"-")</f>
        <v>159.41827521519389</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104351012</v>
      </c>
      <c r="E13" s="83">
        <f t="shared" si="4"/>
        <v>166354583.5</v>
      </c>
      <c r="F13" s="65">
        <f t="shared" si="1"/>
        <v>159.41827521519389</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104351012</v>
      </c>
      <c r="E16" s="251">
        <v>166354583.5</v>
      </c>
      <c r="F16" s="65">
        <f t="shared" si="1"/>
        <v>159.41827521519389</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104351012</v>
      </c>
      <c r="E141" s="108">
        <f t="shared" si="28"/>
        <v>166354583.5</v>
      </c>
      <c r="F141" s="84">
        <f t="shared" si="1"/>
        <v>159.41827521519389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1" sqref="E4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6" t="s">
        <v>3393</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105142.83</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105142.83</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v>105142.83</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7149792.79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166698180.36000001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22250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62385785.5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38104881.189999998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17556859.530000001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60559.76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45850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6617635.0199999996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104290144.86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168861718.40000001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22250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62375540.280000001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37718691.899999999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17589508.100000001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60522.25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45850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6960968.0300000003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106463928.12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4986254.75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4986254.75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4986254.75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23665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Klibert Dobrić</cp:lastModifiedBy>
  <cp:lastPrinted>2023-01-29T15:48:29Z</cp:lastPrinted>
  <dcterms:created xsi:type="dcterms:W3CDTF">2022-04-01T05:14:30Z</dcterms:created>
  <dcterms:modified xsi:type="dcterms:W3CDTF">2023-01-30T11:56:34Z</dcterms:modified>
</cp:coreProperties>
</file>