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B7E2C499-6FB3-4E54-9E57-531B038D2711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SVIBANJ 2024." sheetId="1" r:id="rId1"/>
  </sheets>
  <definedNames>
    <definedName name="_xlnm.Print_Area" localSheetId="0">'SVIBANJ 2024.'!$A$1:$G$95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23" i="1"/>
  <c r="E21" i="1"/>
  <c r="E86" i="1"/>
  <c r="E30" i="1"/>
  <c r="E16" i="1"/>
  <c r="E35" i="1"/>
  <c r="E91" i="1"/>
  <c r="E39" i="1"/>
  <c r="E79" i="1"/>
  <c r="E50" i="1"/>
  <c r="E10" i="1"/>
  <c r="E6" i="1"/>
  <c r="E42" i="1"/>
  <c r="E84" i="1"/>
  <c r="E19" i="1"/>
  <c r="E82" i="1"/>
  <c r="E80" i="1"/>
  <c r="E76" i="1"/>
  <c r="E11" i="1"/>
  <c r="E57" i="1" l="1"/>
  <c r="E58" i="1" s="1"/>
  <c r="E8" i="1"/>
  <c r="E53" i="1"/>
  <c r="E74" i="1" l="1"/>
  <c r="E31" i="1"/>
  <c r="E72" i="1"/>
  <c r="E37" i="1" l="1"/>
  <c r="E92" i="1"/>
  <c r="E52" i="1" l="1"/>
  <c r="E94" i="1"/>
  <c r="E60" i="1"/>
  <c r="E70" i="1" l="1"/>
  <c r="E33" i="1"/>
  <c r="E29" i="1"/>
  <c r="E27" i="1"/>
  <c r="E66" i="1" l="1"/>
  <c r="E78" i="1" l="1"/>
  <c r="E25" i="1" l="1"/>
  <c r="E48" i="1"/>
  <c r="E17" i="1"/>
  <c r="E64" i="1" l="1"/>
  <c r="E90" i="1" l="1"/>
  <c r="E68" i="1"/>
  <c r="E62" i="1"/>
  <c r="E56" i="1"/>
  <c r="E54" i="1"/>
  <c r="E46" i="1"/>
  <c r="E44" i="1"/>
  <c r="E15" i="1"/>
</calcChain>
</file>

<file path=xl/sharedStrings.xml><?xml version="1.0" encoding="utf-8"?>
<sst xmlns="http://schemas.openxmlformats.org/spreadsheetml/2006/main" count="240" uniqueCount="77">
  <si>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</si>
  <si>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</si>
  <si>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</si>
  <si>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</si>
  <si>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</si>
  <si>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</si>
  <si>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</si>
  <si>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</si>
  <si>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</si>
  <si>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</si>
  <si>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</si>
  <si>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</si>
  <si>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</si>
  <si>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</si>
  <si>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</si>
  <si>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</si>
  <si>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</si>
  <si>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</si>
  <si>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</si>
  <si>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</si>
  <si>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</si>
  <si>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</si>
  <si>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</si>
  <si>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</si>
  <si>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</si>
  <si>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</si>
  <si>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</si>
  <si>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</si>
  <si>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</si>
  <si>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Hruška Marko</t>
  </si>
  <si>
    <t>Intelektualne i osobne usluge (Autorski ugovor, ukupni trošak)</t>
  </si>
  <si>
    <t>Sistemski laboratorij za informatiku</t>
  </si>
  <si>
    <t>Računalne usluge</t>
  </si>
  <si>
    <t>Ostale usluge</t>
  </si>
  <si>
    <t>Privredna banka Zagreb d.d.</t>
  </si>
  <si>
    <t>Reprezentacija</t>
  </si>
  <si>
    <t>Ostali nespomenuti rashodi poslovanja</t>
  </si>
  <si>
    <t>Bankarske usluge i usluge platnog prometa</t>
  </si>
  <si>
    <t>02535697732</t>
  </si>
  <si>
    <t>Lovrić Mario</t>
  </si>
  <si>
    <t>Imamagić Emir</t>
  </si>
  <si>
    <t>Rijeka</t>
  </si>
  <si>
    <t>Eurotisak tiskarski obrt</t>
  </si>
  <si>
    <t>Špoljar Jurica</t>
  </si>
  <si>
    <t>Usluge telefona, pošte i prijevoza</t>
  </si>
  <si>
    <t>Hrvatski telekom d.d.</t>
  </si>
  <si>
    <t>Komunikacijska oprema</t>
  </si>
  <si>
    <t>Usluge promidžbe i informiranja</t>
  </si>
  <si>
    <t>Zailac Katarina</t>
  </si>
  <si>
    <t>Herceg Marija</t>
  </si>
  <si>
    <t>SVIBANJ 2024.</t>
  </si>
  <si>
    <t>Babić Getz Sanja</t>
  </si>
  <si>
    <t>Čorkalo Nikolina</t>
  </si>
  <si>
    <t>Gebauer Dag</t>
  </si>
  <si>
    <t>Uredski materijal</t>
  </si>
  <si>
    <t>Naknade troškova osobama izvan radnog odnosa</t>
  </si>
  <si>
    <t>Medicinski fakultet u Splitu</t>
  </si>
  <si>
    <t>Split</t>
  </si>
  <si>
    <t>Jurko-usluge d.o.o.</t>
  </si>
  <si>
    <t>Locus projekt d.o.o.</t>
  </si>
  <si>
    <t>COCKTAIL - obrt za usluge_</t>
  </si>
  <si>
    <t>Čazmatrans - putnička agencija d.o.o.</t>
  </si>
  <si>
    <t>PHOTO BOOTHIQUE, obrt za usluge i trgovinu</t>
  </si>
  <si>
    <t>HUP-Zagreb</t>
  </si>
  <si>
    <t>MIPRO</t>
  </si>
  <si>
    <t>4K Studio, obrt za digitalno snimanje i marketing</t>
  </si>
  <si>
    <t>Varaždin</t>
  </si>
  <si>
    <t>MOJO Rental Southeast Europe</t>
  </si>
  <si>
    <t>MONDI RESORT AM GRUNDSLEE</t>
  </si>
  <si>
    <t>-</t>
  </si>
  <si>
    <t>Austrija</t>
  </si>
  <si>
    <t>Kučina Softić Sandra</t>
  </si>
  <si>
    <t>Zemljak Pećina Ana</t>
  </si>
  <si>
    <t>Klobučar Mario</t>
  </si>
  <si>
    <t>Marić Ivan</t>
  </si>
  <si>
    <t>Mihaljević Slaven</t>
  </si>
  <si>
    <t>Potomac grupa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</si>
</sst>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4" fontId="1" fillId="0" borderId="3" xfId="0" applyNumberFormat="1" applyFont="1" applyBorder="1"/>
    <xf numFmtId="0" fontId="0" fillId="0" borderId="3" xfId="0" applyBorder="1"/>
    <xf numFmtId="4" fontId="0" fillId="2" borderId="3" xfId="0" applyNumberForma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103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23" customFormat="1" ht="30.75" customHeight="1" thickBot="1" x14ac:dyDescent="0.3">
      <c r="A1" s="26" t="s">
        <v>0</v>
      </c>
      <c r="B1" s="33" t="s">
        <v>1</v>
      </c>
      <c r="C1" s="33"/>
      <c r="D1" s="33"/>
      <c r="E1" s="33"/>
      <c r="F1" s="33"/>
      <c r="G1" s="3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</row>
    <row r="2" spans="1:119" s="23" customFormat="1" ht="30" customHeight="1" thickBot="1" x14ac:dyDescent="0.3">
      <c r="A2" s="27" t="s">
        <v>2</v>
      </c>
      <c r="B2" s="34" t="s">
        <v>50</v>
      </c>
      <c r="C2" s="34"/>
      <c r="D2" s="34"/>
      <c r="E2" s="34"/>
      <c r="F2" s="34"/>
      <c r="G2" s="34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</row>
    <row r="3" spans="1:119" s="5" customForma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s="23" customFormat="1" ht="30" x14ac:dyDescent="0.25">
      <c r="A4" s="21" t="s">
        <v>3</v>
      </c>
      <c r="B4" s="25" t="s">
        <v>4</v>
      </c>
      <c r="C4" s="28" t="s">
        <v>5</v>
      </c>
      <c r="D4" s="28" t="s">
        <v>6</v>
      </c>
      <c r="E4" s="35" t="s">
        <v>7</v>
      </c>
      <c r="F4" s="35"/>
      <c r="G4" s="21" t="s">
        <v>8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</row>
    <row r="5" spans="1:119" s="5" customFormat="1" x14ac:dyDescent="0.25">
      <c r="A5" s="35" t="s">
        <v>9</v>
      </c>
      <c r="B5" s="36"/>
      <c r="C5" s="36"/>
      <c r="D5" s="3" t="s">
        <v>10</v>
      </c>
      <c r="E5" s="14">
        <v>441439.02</v>
      </c>
      <c r="F5" s="2">
        <v>3111</v>
      </c>
      <c r="G5" s="2" t="s">
        <v>11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s="5" customFormat="1" x14ac:dyDescent="0.25">
      <c r="A6" s="35"/>
      <c r="B6" s="36"/>
      <c r="C6" s="36"/>
      <c r="D6" s="3" t="s">
        <v>12</v>
      </c>
      <c r="E6" s="14">
        <f>7280.26+79925.22</f>
        <v>87205.48</v>
      </c>
      <c r="F6" s="2">
        <v>3111</v>
      </c>
      <c r="G6" s="2" t="s">
        <v>11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s="5" customFormat="1" x14ac:dyDescent="0.25">
      <c r="A7" s="35"/>
      <c r="B7" s="36"/>
      <c r="C7" s="36"/>
      <c r="D7" s="3" t="s">
        <v>12</v>
      </c>
      <c r="E7" s="14">
        <v>1668.32</v>
      </c>
      <c r="F7" s="2">
        <v>3112</v>
      </c>
      <c r="G7" s="2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5" customFormat="1" x14ac:dyDescent="0.25">
      <c r="A8" s="35"/>
      <c r="B8" s="36"/>
      <c r="C8" s="36"/>
      <c r="D8" s="3" t="s">
        <v>10</v>
      </c>
      <c r="E8" s="14">
        <f>1218.13</f>
        <v>1218.1300000000001</v>
      </c>
      <c r="F8" s="2">
        <v>3121</v>
      </c>
      <c r="G8" s="2" t="s">
        <v>14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s="5" customFormat="1" x14ac:dyDescent="0.25">
      <c r="A9" s="35"/>
      <c r="B9" s="36"/>
      <c r="C9" s="36"/>
      <c r="D9" s="3" t="s">
        <v>10</v>
      </c>
      <c r="E9" s="14">
        <v>67747.199999999997</v>
      </c>
      <c r="F9" s="2">
        <v>3132</v>
      </c>
      <c r="G9" s="2" t="s">
        <v>15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5" customFormat="1" x14ac:dyDescent="0.25">
      <c r="A10" s="35"/>
      <c r="B10" s="36"/>
      <c r="C10" s="36"/>
      <c r="D10" s="3" t="s">
        <v>12</v>
      </c>
      <c r="E10" s="14">
        <f>275.23+1201.24+12285.68</f>
        <v>13762.15</v>
      </c>
      <c r="F10" s="2">
        <v>3132</v>
      </c>
      <c r="G10" s="2" t="s">
        <v>15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s="5" customFormat="1" x14ac:dyDescent="0.25">
      <c r="A11" s="35"/>
      <c r="B11" s="36"/>
      <c r="C11" s="36"/>
      <c r="D11" s="3" t="s">
        <v>10</v>
      </c>
      <c r="E11" s="14">
        <f>34+1440+49+120+90+60+2300+261.4+95</f>
        <v>4449.3999999999996</v>
      </c>
      <c r="F11" s="2">
        <v>3211</v>
      </c>
      <c r="G11" s="2" t="s">
        <v>16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s="5" customFormat="1" x14ac:dyDescent="0.25">
      <c r="A12" s="35"/>
      <c r="B12" s="36"/>
      <c r="C12" s="36"/>
      <c r="D12" s="3" t="s">
        <v>10</v>
      </c>
      <c r="E12" s="14">
        <v>9628.67</v>
      </c>
      <c r="F12" s="2">
        <v>3212</v>
      </c>
      <c r="G12" s="2" t="s">
        <v>17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s="5" customFormat="1" x14ac:dyDescent="0.25">
      <c r="A13" s="35"/>
      <c r="B13" s="36"/>
      <c r="C13" s="36"/>
      <c r="D13" s="3" t="s">
        <v>12</v>
      </c>
      <c r="E13" s="14">
        <v>138.1</v>
      </c>
      <c r="F13" s="2">
        <v>3212</v>
      </c>
      <c r="G13" s="2" t="s">
        <v>17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s="5" customFormat="1" x14ac:dyDescent="0.25">
      <c r="A14" s="35"/>
      <c r="B14" s="36"/>
      <c r="C14" s="36"/>
      <c r="D14" s="3" t="s">
        <v>10</v>
      </c>
      <c r="E14" s="14">
        <v>410.93</v>
      </c>
      <c r="F14" s="2">
        <v>1291</v>
      </c>
      <c r="G14" s="2" t="s">
        <v>18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s="5" customFormat="1" x14ac:dyDescent="0.25">
      <c r="A15" s="29" t="s">
        <v>19</v>
      </c>
      <c r="B15" s="29"/>
      <c r="C15" s="29"/>
      <c r="D15" s="24"/>
      <c r="E15" s="6">
        <f>SUM(E5:E14)</f>
        <v>627667.4</v>
      </c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s="8" customFormat="1" x14ac:dyDescent="0.25">
      <c r="A16" s="16" t="s">
        <v>20</v>
      </c>
      <c r="B16" s="17">
        <v>26561427801</v>
      </c>
      <c r="C16" s="17" t="s">
        <v>21</v>
      </c>
      <c r="D16" s="16" t="s">
        <v>12</v>
      </c>
      <c r="E16" s="18">
        <f>160+338.54+262.5+195+19.76+28.43+403.54+23.65</f>
        <v>1431.42</v>
      </c>
      <c r="F16" s="19">
        <v>3211</v>
      </c>
      <c r="G16" s="19" t="s">
        <v>16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19" s="5" customFormat="1" x14ac:dyDescent="0.25">
      <c r="A17" s="24" t="s">
        <v>19</v>
      </c>
      <c r="B17" s="24"/>
      <c r="C17" s="24"/>
      <c r="D17" s="24"/>
      <c r="E17" s="6">
        <f>SUM(E16)</f>
        <v>1431.42</v>
      </c>
      <c r="F17" s="11"/>
      <c r="G17" s="1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8" customFormat="1" x14ac:dyDescent="0.25">
      <c r="A18" s="16" t="s">
        <v>61</v>
      </c>
      <c r="B18" s="17">
        <v>87679956140</v>
      </c>
      <c r="C18" s="17" t="s">
        <v>21</v>
      </c>
      <c r="D18" s="16" t="s">
        <v>12</v>
      </c>
      <c r="E18" s="18">
        <v>300</v>
      </c>
      <c r="F18" s="15">
        <v>3211</v>
      </c>
      <c r="G18" s="15" t="s">
        <v>16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19" s="5" customFormat="1" x14ac:dyDescent="0.25">
      <c r="A19" s="29" t="s">
        <v>19</v>
      </c>
      <c r="B19" s="29"/>
      <c r="C19" s="29"/>
      <c r="D19" s="24"/>
      <c r="E19" s="6">
        <f>SUM(E18:E18)</f>
        <v>300</v>
      </c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s="8" customFormat="1" x14ac:dyDescent="0.25">
      <c r="A20" s="16" t="s">
        <v>74</v>
      </c>
      <c r="B20" s="17" t="s">
        <v>22</v>
      </c>
      <c r="C20" s="17" t="s">
        <v>22</v>
      </c>
      <c r="D20" s="16" t="s">
        <v>12</v>
      </c>
      <c r="E20" s="18">
        <v>90</v>
      </c>
      <c r="F20" s="19">
        <v>3211</v>
      </c>
      <c r="G20" s="19" t="s">
        <v>16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</row>
    <row r="21" spans="1:119" s="5" customFormat="1" x14ac:dyDescent="0.25">
      <c r="A21" s="24" t="s">
        <v>19</v>
      </c>
      <c r="B21" s="24"/>
      <c r="C21" s="24"/>
      <c r="D21" s="24"/>
      <c r="E21" s="6">
        <f>SUM(E20)</f>
        <v>90</v>
      </c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s="8" customFormat="1" x14ac:dyDescent="0.25">
      <c r="A22" s="16" t="s">
        <v>75</v>
      </c>
      <c r="B22" s="17" t="s">
        <v>22</v>
      </c>
      <c r="C22" s="17" t="s">
        <v>22</v>
      </c>
      <c r="D22" s="16" t="s">
        <v>12</v>
      </c>
      <c r="E22" s="18">
        <v>90</v>
      </c>
      <c r="F22" s="19">
        <v>3211</v>
      </c>
      <c r="G22" s="19" t="s">
        <v>16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119" s="5" customFormat="1" x14ac:dyDescent="0.25">
      <c r="A23" s="24" t="s">
        <v>19</v>
      </c>
      <c r="B23" s="24"/>
      <c r="C23" s="24"/>
      <c r="D23" s="24"/>
      <c r="E23" s="6">
        <f>SUM(E22)</f>
        <v>90</v>
      </c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s="8" customFormat="1" x14ac:dyDescent="0.25">
      <c r="A24" s="16" t="s">
        <v>40</v>
      </c>
      <c r="B24" s="17" t="s">
        <v>22</v>
      </c>
      <c r="C24" s="17" t="s">
        <v>22</v>
      </c>
      <c r="D24" s="16" t="s">
        <v>12</v>
      </c>
      <c r="E24" s="18">
        <v>88</v>
      </c>
      <c r="F24" s="19">
        <v>3211</v>
      </c>
      <c r="G24" s="19" t="s">
        <v>16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119" s="5" customFormat="1" x14ac:dyDescent="0.25">
      <c r="A25" s="24" t="s">
        <v>19</v>
      </c>
      <c r="B25" s="24"/>
      <c r="C25" s="24"/>
      <c r="D25" s="24"/>
      <c r="E25" s="6">
        <f>SUM(E24)</f>
        <v>88</v>
      </c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s="8" customFormat="1" x14ac:dyDescent="0.25">
      <c r="A26" s="16" t="s">
        <v>71</v>
      </c>
      <c r="B26" s="17" t="s">
        <v>22</v>
      </c>
      <c r="C26" s="17" t="s">
        <v>22</v>
      </c>
      <c r="D26" s="16" t="s">
        <v>12</v>
      </c>
      <c r="E26" s="18">
        <v>240</v>
      </c>
      <c r="F26" s="19">
        <v>3211</v>
      </c>
      <c r="G26" s="19" t="s">
        <v>16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</row>
    <row r="27" spans="1:119" s="5" customFormat="1" x14ac:dyDescent="0.25">
      <c r="A27" s="24" t="s">
        <v>19</v>
      </c>
      <c r="B27" s="24"/>
      <c r="C27" s="24"/>
      <c r="D27" s="24"/>
      <c r="E27" s="6">
        <f>SUM(E26)</f>
        <v>240</v>
      </c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s="8" customFormat="1" x14ac:dyDescent="0.25">
      <c r="A28" s="16" t="s">
        <v>72</v>
      </c>
      <c r="B28" s="17" t="s">
        <v>22</v>
      </c>
      <c r="C28" s="17" t="s">
        <v>22</v>
      </c>
      <c r="D28" s="16" t="s">
        <v>12</v>
      </c>
      <c r="E28" s="18">
        <v>170</v>
      </c>
      <c r="F28" s="19">
        <v>3211</v>
      </c>
      <c r="G28" s="19" t="s">
        <v>16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</row>
    <row r="29" spans="1:119" s="5" customFormat="1" x14ac:dyDescent="0.25">
      <c r="A29" s="24" t="s">
        <v>19</v>
      </c>
      <c r="B29" s="24"/>
      <c r="C29" s="24"/>
      <c r="D29" s="24"/>
      <c r="E29" s="6">
        <f>SUM(E28)</f>
        <v>170</v>
      </c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s="8" customFormat="1" x14ac:dyDescent="0.25">
      <c r="A30" s="16" t="s">
        <v>73</v>
      </c>
      <c r="B30" s="17" t="s">
        <v>22</v>
      </c>
      <c r="C30" s="17" t="s">
        <v>22</v>
      </c>
      <c r="D30" s="16" t="s">
        <v>12</v>
      </c>
      <c r="E30" s="18">
        <f>140+84.43</f>
        <v>224.43</v>
      </c>
      <c r="F30" s="19">
        <v>3211</v>
      </c>
      <c r="G30" s="19" t="s">
        <v>16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</row>
    <row r="31" spans="1:119" s="5" customFormat="1" x14ac:dyDescent="0.25">
      <c r="A31" s="24" t="s">
        <v>19</v>
      </c>
      <c r="B31" s="24"/>
      <c r="C31" s="24"/>
      <c r="D31" s="24"/>
      <c r="E31" s="6">
        <f>SUM(E30)</f>
        <v>224.43</v>
      </c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8" customFormat="1" x14ac:dyDescent="0.25">
      <c r="A32" s="16" t="s">
        <v>43</v>
      </c>
      <c r="B32" s="17" t="s">
        <v>22</v>
      </c>
      <c r="C32" s="17" t="s">
        <v>22</v>
      </c>
      <c r="D32" s="16" t="s">
        <v>12</v>
      </c>
      <c r="E32" s="18">
        <v>100</v>
      </c>
      <c r="F32" s="19">
        <v>3211</v>
      </c>
      <c r="G32" s="19" t="s">
        <v>16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</row>
    <row r="33" spans="1:119" s="5" customFormat="1" x14ac:dyDescent="0.25">
      <c r="A33" s="24" t="s">
        <v>19</v>
      </c>
      <c r="B33" s="24"/>
      <c r="C33" s="24"/>
      <c r="D33" s="24"/>
      <c r="E33" s="6">
        <f>SUM(E32)</f>
        <v>100</v>
      </c>
      <c r="F33" s="11"/>
      <c r="G33" s="1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s="8" customFormat="1" x14ac:dyDescent="0.25">
      <c r="A34" s="16" t="s">
        <v>49</v>
      </c>
      <c r="B34" s="17" t="s">
        <v>22</v>
      </c>
      <c r="C34" s="17" t="s">
        <v>22</v>
      </c>
      <c r="D34" s="16" t="s">
        <v>12</v>
      </c>
      <c r="E34" s="18">
        <v>100</v>
      </c>
      <c r="F34" s="19">
        <v>3211</v>
      </c>
      <c r="G34" s="19" t="s">
        <v>16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</row>
    <row r="35" spans="1:119" s="5" customFormat="1" x14ac:dyDescent="0.25">
      <c r="A35" s="24" t="s">
        <v>19</v>
      </c>
      <c r="B35" s="24"/>
      <c r="C35" s="24"/>
      <c r="D35" s="24"/>
      <c r="E35" s="6">
        <f>SUM(E34)</f>
        <v>100</v>
      </c>
      <c r="F35" s="11"/>
      <c r="G35" s="1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s="8" customFormat="1" x14ac:dyDescent="0.25">
      <c r="A36" s="16" t="s">
        <v>48</v>
      </c>
      <c r="B36" s="17" t="s">
        <v>22</v>
      </c>
      <c r="C36" s="17" t="s">
        <v>22</v>
      </c>
      <c r="D36" s="16" t="s">
        <v>12</v>
      </c>
      <c r="E36" s="18">
        <v>133.87</v>
      </c>
      <c r="F36" s="19">
        <v>3211</v>
      </c>
      <c r="G36" s="19" t="s">
        <v>16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</row>
    <row r="37" spans="1:119" s="5" customFormat="1" x14ac:dyDescent="0.25">
      <c r="A37" s="24" t="s">
        <v>19</v>
      </c>
      <c r="B37" s="24"/>
      <c r="C37" s="24"/>
      <c r="D37" s="24"/>
      <c r="E37" s="6">
        <f>SUM(E36)</f>
        <v>133.87</v>
      </c>
      <c r="F37" s="11"/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s="8" customFormat="1" x14ac:dyDescent="0.25">
      <c r="A38" s="16" t="s">
        <v>68</v>
      </c>
      <c r="B38" s="17" t="s">
        <v>69</v>
      </c>
      <c r="C38" s="17" t="s">
        <v>70</v>
      </c>
      <c r="D38" s="16" t="s">
        <v>12</v>
      </c>
      <c r="E38" s="18">
        <v>1034</v>
      </c>
      <c r="F38" s="19">
        <v>3211</v>
      </c>
      <c r="G38" s="19" t="s">
        <v>16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</row>
    <row r="39" spans="1:119" s="5" customFormat="1" x14ac:dyDescent="0.25">
      <c r="A39" s="24" t="s">
        <v>19</v>
      </c>
      <c r="B39" s="24"/>
      <c r="C39" s="24"/>
      <c r="D39" s="24"/>
      <c r="E39" s="6">
        <f>SUM(E38)</f>
        <v>1034</v>
      </c>
      <c r="F39" s="11"/>
      <c r="G39" s="1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s="5" customFormat="1" x14ac:dyDescent="0.25">
      <c r="A40" s="2" t="s">
        <v>23</v>
      </c>
      <c r="B40" s="2"/>
      <c r="C40" s="2"/>
      <c r="D40" s="3" t="s">
        <v>10</v>
      </c>
      <c r="E40" s="14">
        <v>400</v>
      </c>
      <c r="F40" s="2">
        <v>3221</v>
      </c>
      <c r="G40" s="2" t="s">
        <v>54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s="5" customFormat="1" x14ac:dyDescent="0.25">
      <c r="A41" s="2" t="s">
        <v>23</v>
      </c>
      <c r="B41" s="2"/>
      <c r="C41" s="2"/>
      <c r="D41" s="3" t="s">
        <v>12</v>
      </c>
      <c r="E41" s="14">
        <v>1000</v>
      </c>
      <c r="F41" s="2">
        <v>3221</v>
      </c>
      <c r="G41" s="2" t="s">
        <v>54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s="5" customFormat="1" x14ac:dyDescent="0.25">
      <c r="A42" s="29" t="s">
        <v>19</v>
      </c>
      <c r="B42" s="29"/>
      <c r="C42" s="29"/>
      <c r="D42" s="24"/>
      <c r="E42" s="6">
        <f>SUM(E40)</f>
        <v>400</v>
      </c>
      <c r="F42" s="2"/>
      <c r="G42" s="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s="5" customFormat="1" x14ac:dyDescent="0.25">
      <c r="A43" s="2" t="s">
        <v>23</v>
      </c>
      <c r="B43" s="2"/>
      <c r="C43" s="2"/>
      <c r="D43" s="3" t="s">
        <v>10</v>
      </c>
      <c r="E43" s="14">
        <v>840</v>
      </c>
      <c r="F43" s="2">
        <v>3295</v>
      </c>
      <c r="G43" s="2" t="s">
        <v>24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s="5" customFormat="1" x14ac:dyDescent="0.25">
      <c r="A44" s="29" t="s">
        <v>19</v>
      </c>
      <c r="B44" s="29"/>
      <c r="C44" s="29"/>
      <c r="D44" s="24"/>
      <c r="E44" s="6">
        <f>SUM(E43)</f>
        <v>840</v>
      </c>
      <c r="F44" s="2"/>
      <c r="G44" s="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s="5" customFormat="1" x14ac:dyDescent="0.25">
      <c r="A45" s="2" t="s">
        <v>23</v>
      </c>
      <c r="B45" s="2"/>
      <c r="C45" s="2"/>
      <c r="D45" s="3" t="s">
        <v>10</v>
      </c>
      <c r="E45" s="14">
        <v>456.5</v>
      </c>
      <c r="F45" s="2">
        <v>3291</v>
      </c>
      <c r="G45" s="2" t="s">
        <v>25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s="5" customFormat="1" x14ac:dyDescent="0.25">
      <c r="A46" s="29" t="s">
        <v>19</v>
      </c>
      <c r="B46" s="29"/>
      <c r="C46" s="29"/>
      <c r="D46" s="24"/>
      <c r="E46" s="6">
        <f>SUM(E45)</f>
        <v>456.5</v>
      </c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s="5" customFormat="1" x14ac:dyDescent="0.25">
      <c r="A47" s="16" t="s">
        <v>45</v>
      </c>
      <c r="B47" s="17">
        <v>81793146560</v>
      </c>
      <c r="C47" s="17" t="s">
        <v>21</v>
      </c>
      <c r="D47" s="16" t="s">
        <v>12</v>
      </c>
      <c r="E47" s="18">
        <v>172.45</v>
      </c>
      <c r="F47" s="15">
        <v>3231</v>
      </c>
      <c r="G47" s="15" t="s">
        <v>44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s="5" customFormat="1" x14ac:dyDescent="0.25">
      <c r="A48" s="29" t="s">
        <v>19</v>
      </c>
      <c r="B48" s="29"/>
      <c r="C48" s="29"/>
      <c r="D48" s="9"/>
      <c r="E48" s="6">
        <f>SUM(E47)</f>
        <v>172.45</v>
      </c>
      <c r="F48" s="2"/>
      <c r="G48" s="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s="5" customFormat="1" x14ac:dyDescent="0.25">
      <c r="A49" s="16" t="s">
        <v>63</v>
      </c>
      <c r="B49" s="17">
        <v>66859264899</v>
      </c>
      <c r="C49" s="17" t="s">
        <v>21</v>
      </c>
      <c r="D49" s="16" t="s">
        <v>12</v>
      </c>
      <c r="E49" s="18">
        <v>48</v>
      </c>
      <c r="F49" s="15">
        <v>3231</v>
      </c>
      <c r="G49" s="15" t="s">
        <v>44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s="5" customFormat="1" x14ac:dyDescent="0.25">
      <c r="A50" s="29" t="s">
        <v>19</v>
      </c>
      <c r="B50" s="29"/>
      <c r="C50" s="29"/>
      <c r="D50" s="9"/>
      <c r="E50" s="6">
        <f>SUM(E49)</f>
        <v>48</v>
      </c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s="5" customFormat="1" x14ac:dyDescent="0.25">
      <c r="A51" s="16" t="s">
        <v>64</v>
      </c>
      <c r="B51" s="17">
        <v>67645105540</v>
      </c>
      <c r="C51" s="17" t="s">
        <v>41</v>
      </c>
      <c r="D51" s="16" t="s">
        <v>12</v>
      </c>
      <c r="E51" s="18">
        <v>750</v>
      </c>
      <c r="F51" s="15">
        <v>3233</v>
      </c>
      <c r="G51" s="15" t="s">
        <v>47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s="5" customFormat="1" x14ac:dyDescent="0.25">
      <c r="A52" s="29" t="s">
        <v>19</v>
      </c>
      <c r="B52" s="29"/>
      <c r="C52" s="29"/>
      <c r="D52" s="9"/>
      <c r="E52" s="6">
        <f>SUM(E51)</f>
        <v>750</v>
      </c>
      <c r="F52" s="2"/>
      <c r="G52" s="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s="5" customFormat="1" x14ac:dyDescent="0.25">
      <c r="A53" s="2" t="s">
        <v>23</v>
      </c>
      <c r="B53" s="2"/>
      <c r="C53" s="2"/>
      <c r="D53" s="3" t="s">
        <v>10</v>
      </c>
      <c r="E53" s="14">
        <f>650.06+2000.49</f>
        <v>2650.55</v>
      </c>
      <c r="F53" s="2">
        <v>3237</v>
      </c>
      <c r="G53" s="2" t="s">
        <v>26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s="5" customFormat="1" x14ac:dyDescent="0.25">
      <c r="A54" s="30" t="s">
        <v>19</v>
      </c>
      <c r="B54" s="31"/>
      <c r="C54" s="32"/>
      <c r="D54" s="3"/>
      <c r="E54" s="6">
        <f>SUM(E53)</f>
        <v>2650.55</v>
      </c>
      <c r="F54" s="2"/>
      <c r="G54" s="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s="5" customFormat="1" x14ac:dyDescent="0.25">
      <c r="A55" s="2" t="s">
        <v>27</v>
      </c>
      <c r="B55" s="15">
        <v>22597784145</v>
      </c>
      <c r="C55" s="17" t="s">
        <v>21</v>
      </c>
      <c r="D55" s="15" t="s">
        <v>12</v>
      </c>
      <c r="E55" s="14">
        <v>2223.2399999999998</v>
      </c>
      <c r="F55" s="2">
        <v>3237</v>
      </c>
      <c r="G55" s="2" t="s">
        <v>26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s="5" customFormat="1" x14ac:dyDescent="0.25">
      <c r="A56" s="29" t="s">
        <v>19</v>
      </c>
      <c r="B56" s="29"/>
      <c r="C56" s="29"/>
      <c r="D56" s="24"/>
      <c r="E56" s="6">
        <f>SUM(E55)</f>
        <v>2223.2399999999998</v>
      </c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</row>
    <row r="57" spans="1:119" s="8" customFormat="1" x14ac:dyDescent="0.25">
      <c r="A57" s="15" t="s">
        <v>51</v>
      </c>
      <c r="B57" s="17" t="s">
        <v>22</v>
      </c>
      <c r="C57" s="20" t="s">
        <v>22</v>
      </c>
      <c r="D57" s="3" t="s">
        <v>10</v>
      </c>
      <c r="E57" s="18">
        <f>305.26+0.25</f>
        <v>305.51</v>
      </c>
      <c r="F57" s="15">
        <v>3237</v>
      </c>
      <c r="G57" s="15" t="s">
        <v>28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</row>
    <row r="58" spans="1:119" s="5" customFormat="1" x14ac:dyDescent="0.25">
      <c r="A58" s="30" t="s">
        <v>19</v>
      </c>
      <c r="B58" s="31"/>
      <c r="C58" s="32"/>
      <c r="D58" s="24"/>
      <c r="E58" s="6">
        <f>SUM(E57)</f>
        <v>305.51</v>
      </c>
      <c r="F58" s="2"/>
      <c r="G58" s="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</row>
    <row r="59" spans="1:119" s="8" customFormat="1" x14ac:dyDescent="0.25">
      <c r="A59" s="15" t="s">
        <v>52</v>
      </c>
      <c r="B59" s="17" t="s">
        <v>22</v>
      </c>
      <c r="C59" s="20" t="s">
        <v>22</v>
      </c>
      <c r="D59" s="3" t="s">
        <v>10</v>
      </c>
      <c r="E59" s="18">
        <v>72.8</v>
      </c>
      <c r="F59" s="15">
        <v>3237</v>
      </c>
      <c r="G59" s="15" t="s">
        <v>28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</row>
    <row r="60" spans="1:119" s="5" customFormat="1" x14ac:dyDescent="0.25">
      <c r="A60" s="30" t="s">
        <v>19</v>
      </c>
      <c r="B60" s="31"/>
      <c r="C60" s="32"/>
      <c r="D60" s="24"/>
      <c r="E60" s="6">
        <f>SUM(E59)</f>
        <v>72.8</v>
      </c>
      <c r="F60" s="2"/>
      <c r="G60" s="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</row>
    <row r="61" spans="1:119" s="8" customFormat="1" x14ac:dyDescent="0.25">
      <c r="A61" s="15" t="s">
        <v>29</v>
      </c>
      <c r="B61" s="17" t="s">
        <v>22</v>
      </c>
      <c r="C61" s="17" t="s">
        <v>22</v>
      </c>
      <c r="D61" s="16" t="s">
        <v>10</v>
      </c>
      <c r="E61" s="18">
        <v>552</v>
      </c>
      <c r="F61" s="15">
        <v>3237</v>
      </c>
      <c r="G61" s="15" t="s">
        <v>28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</row>
    <row r="62" spans="1:119" s="5" customFormat="1" x14ac:dyDescent="0.25">
      <c r="A62" s="29" t="s">
        <v>19</v>
      </c>
      <c r="B62" s="29"/>
      <c r="C62" s="29"/>
      <c r="D62" s="24"/>
      <c r="E62" s="6">
        <f>SUM(E61)</f>
        <v>552</v>
      </c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</row>
    <row r="63" spans="1:119" s="8" customFormat="1" x14ac:dyDescent="0.25">
      <c r="A63" s="15" t="s">
        <v>39</v>
      </c>
      <c r="B63" s="17" t="s">
        <v>22</v>
      </c>
      <c r="C63" s="17" t="s">
        <v>22</v>
      </c>
      <c r="D63" s="16" t="s">
        <v>10</v>
      </c>
      <c r="E63" s="18">
        <v>345</v>
      </c>
      <c r="F63" s="15">
        <v>3237</v>
      </c>
      <c r="G63" s="15" t="s">
        <v>28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</row>
    <row r="64" spans="1:119" s="5" customFormat="1" x14ac:dyDescent="0.25">
      <c r="A64" s="29" t="s">
        <v>19</v>
      </c>
      <c r="B64" s="29"/>
      <c r="C64" s="29"/>
      <c r="D64" s="24"/>
      <c r="E64" s="6">
        <f>SUM(E63)</f>
        <v>345</v>
      </c>
      <c r="F64" s="2"/>
      <c r="G64" s="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</row>
    <row r="65" spans="1:119" s="8" customFormat="1" x14ac:dyDescent="0.25">
      <c r="A65" s="15" t="s">
        <v>53</v>
      </c>
      <c r="B65" s="17" t="s">
        <v>22</v>
      </c>
      <c r="C65" s="17" t="s">
        <v>22</v>
      </c>
      <c r="D65" s="16" t="s">
        <v>10</v>
      </c>
      <c r="E65" s="18">
        <v>875.6</v>
      </c>
      <c r="F65" s="15">
        <v>3237</v>
      </c>
      <c r="G65" s="15" t="s">
        <v>30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</row>
    <row r="66" spans="1:119" s="5" customFormat="1" x14ac:dyDescent="0.25">
      <c r="A66" s="29" t="s">
        <v>19</v>
      </c>
      <c r="B66" s="29"/>
      <c r="C66" s="29"/>
      <c r="D66" s="24"/>
      <c r="E66" s="6">
        <f>SUM(E65)</f>
        <v>875.6</v>
      </c>
      <c r="F66" s="2"/>
      <c r="G66" s="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</row>
    <row r="67" spans="1:119" s="8" customFormat="1" x14ac:dyDescent="0.25">
      <c r="A67" s="16" t="s">
        <v>31</v>
      </c>
      <c r="B67" s="17">
        <v>51464035493</v>
      </c>
      <c r="C67" s="17" t="s">
        <v>21</v>
      </c>
      <c r="D67" s="16" t="s">
        <v>12</v>
      </c>
      <c r="E67" s="18">
        <v>185</v>
      </c>
      <c r="F67" s="15">
        <v>3238</v>
      </c>
      <c r="G67" s="15" t="s">
        <v>32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</row>
    <row r="68" spans="1:119" s="5" customFormat="1" x14ac:dyDescent="0.25">
      <c r="A68" s="29" t="s">
        <v>19</v>
      </c>
      <c r="B68" s="29"/>
      <c r="C68" s="29"/>
      <c r="D68" s="24"/>
      <c r="E68" s="6">
        <f>SUM(E67)</f>
        <v>185</v>
      </c>
      <c r="F68" s="2"/>
      <c r="G68" s="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</row>
    <row r="69" spans="1:119" s="15" customFormat="1" x14ac:dyDescent="0.25">
      <c r="A69" s="16" t="s">
        <v>65</v>
      </c>
      <c r="B69" s="17">
        <v>26088754298</v>
      </c>
      <c r="C69" s="17" t="s">
        <v>66</v>
      </c>
      <c r="D69" s="16" t="s">
        <v>12</v>
      </c>
      <c r="E69" s="18">
        <v>862.9</v>
      </c>
      <c r="F69" s="15">
        <v>3239</v>
      </c>
      <c r="G69" s="15" t="s">
        <v>33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</row>
    <row r="70" spans="1:119" s="5" customFormat="1" x14ac:dyDescent="0.25">
      <c r="A70" s="29" t="s">
        <v>19</v>
      </c>
      <c r="B70" s="29"/>
      <c r="C70" s="29"/>
      <c r="D70" s="24"/>
      <c r="E70" s="6">
        <f>SUM(E69)</f>
        <v>862.9</v>
      </c>
      <c r="F70" s="2"/>
      <c r="G70" s="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</row>
    <row r="71" spans="1:119" s="15" customFormat="1" x14ac:dyDescent="0.25">
      <c r="A71" s="16" t="s">
        <v>42</v>
      </c>
      <c r="B71" s="17">
        <v>37213035768</v>
      </c>
      <c r="C71" s="17" t="s">
        <v>21</v>
      </c>
      <c r="D71" s="16" t="s">
        <v>10</v>
      </c>
      <c r="E71" s="18">
        <v>93.75</v>
      </c>
      <c r="F71" s="15">
        <v>3239</v>
      </c>
      <c r="G71" s="15" t="s">
        <v>33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</row>
    <row r="72" spans="1:119" s="5" customFormat="1" x14ac:dyDescent="0.25">
      <c r="A72" s="29" t="s">
        <v>19</v>
      </c>
      <c r="B72" s="29"/>
      <c r="C72" s="29"/>
      <c r="D72" s="24"/>
      <c r="E72" s="6">
        <f>SUM(E71)</f>
        <v>93.75</v>
      </c>
      <c r="F72" s="2"/>
      <c r="G72" s="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</row>
    <row r="73" spans="1:119" s="15" customFormat="1" x14ac:dyDescent="0.25">
      <c r="A73" s="16" t="s">
        <v>67</v>
      </c>
      <c r="B73" s="17">
        <v>98788918659</v>
      </c>
      <c r="C73" s="17" t="s">
        <v>21</v>
      </c>
      <c r="D73" s="16" t="s">
        <v>12</v>
      </c>
      <c r="E73" s="18">
        <v>7732.5</v>
      </c>
      <c r="F73" s="15">
        <v>3239</v>
      </c>
      <c r="G73" s="15" t="s">
        <v>33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</row>
    <row r="74" spans="1:119" s="5" customFormat="1" x14ac:dyDescent="0.25">
      <c r="A74" s="29" t="s">
        <v>19</v>
      </c>
      <c r="B74" s="29"/>
      <c r="C74" s="29"/>
      <c r="D74" s="24"/>
      <c r="E74" s="6">
        <f>SUM(E73)</f>
        <v>7732.5</v>
      </c>
      <c r="F74" s="2"/>
      <c r="G74" s="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</row>
    <row r="75" spans="1:119" s="5" customFormat="1" x14ac:dyDescent="0.25">
      <c r="A75" s="16" t="s">
        <v>56</v>
      </c>
      <c r="B75" s="17">
        <v>2879747067</v>
      </c>
      <c r="C75" s="16" t="s">
        <v>57</v>
      </c>
      <c r="D75" s="16" t="s">
        <v>12</v>
      </c>
      <c r="E75" s="18">
        <v>610</v>
      </c>
      <c r="F75" s="2">
        <v>3241</v>
      </c>
      <c r="G75" s="2" t="s">
        <v>55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</row>
    <row r="76" spans="1:119" s="5" customFormat="1" x14ac:dyDescent="0.25">
      <c r="A76" s="30" t="s">
        <v>19</v>
      </c>
      <c r="B76" s="31"/>
      <c r="C76" s="32"/>
      <c r="D76" s="24"/>
      <c r="E76" s="6">
        <f>SUM(E75)</f>
        <v>610</v>
      </c>
      <c r="F76" s="2"/>
      <c r="G76" s="2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</row>
    <row r="77" spans="1:119" s="8" customFormat="1" x14ac:dyDescent="0.25">
      <c r="A77" s="16" t="s">
        <v>58</v>
      </c>
      <c r="B77" s="17">
        <v>16756522442</v>
      </c>
      <c r="C77" s="17" t="s">
        <v>21</v>
      </c>
      <c r="D77" s="16" t="s">
        <v>12</v>
      </c>
      <c r="E77" s="18">
        <v>221.5</v>
      </c>
      <c r="F77" s="15">
        <v>3293</v>
      </c>
      <c r="G77" s="15" t="s">
        <v>35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</row>
    <row r="78" spans="1:119" s="5" customFormat="1" x14ac:dyDescent="0.25">
      <c r="A78" s="29" t="s">
        <v>19</v>
      </c>
      <c r="B78" s="29"/>
      <c r="C78" s="29"/>
      <c r="D78" s="24"/>
      <c r="E78" s="6">
        <f>SUM(E77:E77)</f>
        <v>221.5</v>
      </c>
      <c r="F78" s="2"/>
      <c r="G78" s="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</row>
    <row r="79" spans="1:119" s="8" customFormat="1" x14ac:dyDescent="0.25">
      <c r="A79" s="16" t="s">
        <v>59</v>
      </c>
      <c r="B79" s="17">
        <v>98753651526</v>
      </c>
      <c r="C79" s="17" t="s">
        <v>21</v>
      </c>
      <c r="D79" s="16" t="s">
        <v>12</v>
      </c>
      <c r="E79" s="18">
        <f>273.24+85.2</f>
        <v>358.44</v>
      </c>
      <c r="F79" s="15">
        <v>3293</v>
      </c>
      <c r="G79" s="15" t="s">
        <v>35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</row>
    <row r="80" spans="1:119" s="5" customFormat="1" x14ac:dyDescent="0.25">
      <c r="A80" s="29" t="s">
        <v>19</v>
      </c>
      <c r="B80" s="29"/>
      <c r="C80" s="29"/>
      <c r="D80" s="24"/>
      <c r="E80" s="6">
        <f>SUM(E79:E79)</f>
        <v>358.44</v>
      </c>
      <c r="F80" s="2"/>
      <c r="G80" s="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</row>
    <row r="81" spans="1:119" s="8" customFormat="1" x14ac:dyDescent="0.25">
      <c r="A81" s="16" t="s">
        <v>60</v>
      </c>
      <c r="B81" s="17">
        <v>41412087688</v>
      </c>
      <c r="C81" s="17" t="s">
        <v>21</v>
      </c>
      <c r="D81" s="16" t="s">
        <v>12</v>
      </c>
      <c r="E81" s="18">
        <v>690</v>
      </c>
      <c r="F81" s="15">
        <v>3293</v>
      </c>
      <c r="G81" s="15" t="s">
        <v>35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</row>
    <row r="82" spans="1:119" s="5" customFormat="1" x14ac:dyDescent="0.25">
      <c r="A82" s="29" t="s">
        <v>19</v>
      </c>
      <c r="B82" s="29"/>
      <c r="C82" s="29"/>
      <c r="D82" s="24"/>
      <c r="E82" s="6">
        <f>SUM(E81:E81)</f>
        <v>690</v>
      </c>
      <c r="F82" s="2"/>
      <c r="G82" s="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</row>
    <row r="83" spans="1:119" s="8" customFormat="1" x14ac:dyDescent="0.25">
      <c r="A83" s="16" t="s">
        <v>62</v>
      </c>
      <c r="B83" s="17">
        <v>39963703971</v>
      </c>
      <c r="C83" s="17" t="s">
        <v>21</v>
      </c>
      <c r="D83" s="16" t="s">
        <v>12</v>
      </c>
      <c r="E83" s="18">
        <v>487.5</v>
      </c>
      <c r="F83" s="15">
        <v>3293</v>
      </c>
      <c r="G83" s="15" t="s">
        <v>35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</row>
    <row r="84" spans="1:119" s="5" customFormat="1" x14ac:dyDescent="0.25">
      <c r="A84" s="29" t="s">
        <v>19</v>
      </c>
      <c r="B84" s="29"/>
      <c r="C84" s="29"/>
      <c r="D84" s="24"/>
      <c r="E84" s="6">
        <f>SUM(E83:E83)</f>
        <v>487.5</v>
      </c>
      <c r="F84" s="2"/>
      <c r="G84" s="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</row>
    <row r="85" spans="1:119" s="8" customFormat="1" x14ac:dyDescent="0.25">
      <c r="A85" s="16" t="s">
        <v>27</v>
      </c>
      <c r="B85" s="17">
        <v>22597784145</v>
      </c>
      <c r="C85" s="17" t="s">
        <v>21</v>
      </c>
      <c r="D85" s="16" t="s">
        <v>12</v>
      </c>
      <c r="E85" s="18">
        <v>11877.49</v>
      </c>
      <c r="F85" s="15">
        <v>3293</v>
      </c>
      <c r="G85" s="15" t="s">
        <v>35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</row>
    <row r="86" spans="1:119" s="5" customFormat="1" x14ac:dyDescent="0.25">
      <c r="A86" s="29" t="s">
        <v>19</v>
      </c>
      <c r="B86" s="29"/>
      <c r="C86" s="29"/>
      <c r="D86" s="24"/>
      <c r="E86" s="6">
        <f>SUM(E85:E85)</f>
        <v>11877.49</v>
      </c>
      <c r="F86" s="2"/>
      <c r="G86" s="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</row>
    <row r="87" spans="1:119" s="8" customFormat="1" x14ac:dyDescent="0.25">
      <c r="A87" s="16" t="s">
        <v>76</v>
      </c>
      <c r="B87" s="17">
        <v>57683978003</v>
      </c>
      <c r="C87" s="17" t="s">
        <v>21</v>
      </c>
      <c r="D87" s="16" t="s">
        <v>12</v>
      </c>
      <c r="E87" s="18">
        <v>264</v>
      </c>
      <c r="F87" s="15">
        <v>3293</v>
      </c>
      <c r="G87" s="15" t="s">
        <v>35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</row>
    <row r="88" spans="1:119" s="5" customFormat="1" x14ac:dyDescent="0.25">
      <c r="A88" s="29" t="s">
        <v>19</v>
      </c>
      <c r="B88" s="29"/>
      <c r="C88" s="29"/>
      <c r="D88" s="24"/>
      <c r="E88" s="6">
        <f>SUM(E87:E87)</f>
        <v>264</v>
      </c>
      <c r="F88" s="2"/>
      <c r="G88" s="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</row>
    <row r="89" spans="1:119" s="8" customFormat="1" x14ac:dyDescent="0.25">
      <c r="A89" s="16" t="s">
        <v>10</v>
      </c>
      <c r="B89" s="17"/>
      <c r="C89" s="17"/>
      <c r="D89" s="16" t="s">
        <v>12</v>
      </c>
      <c r="E89" s="18">
        <v>13619.82</v>
      </c>
      <c r="F89" s="15">
        <v>3299</v>
      </c>
      <c r="G89" s="15" t="s">
        <v>36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</row>
    <row r="90" spans="1:119" s="5" customFormat="1" x14ac:dyDescent="0.25">
      <c r="A90" s="30" t="s">
        <v>19</v>
      </c>
      <c r="B90" s="31"/>
      <c r="C90" s="32"/>
      <c r="D90" s="24"/>
      <c r="E90" s="6">
        <f>SUM(E89)</f>
        <v>13619.82</v>
      </c>
      <c r="F90" s="2"/>
      <c r="G90" s="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</row>
    <row r="91" spans="1:119" s="8" customFormat="1" x14ac:dyDescent="0.25">
      <c r="A91" s="15" t="s">
        <v>34</v>
      </c>
      <c r="B91" s="17" t="s">
        <v>38</v>
      </c>
      <c r="C91" s="17" t="s">
        <v>21</v>
      </c>
      <c r="D91" s="15" t="s">
        <v>12</v>
      </c>
      <c r="E91" s="18">
        <f>193.9+19.91</f>
        <v>213.81</v>
      </c>
      <c r="F91" s="15">
        <v>3431</v>
      </c>
      <c r="G91" s="15" t="s">
        <v>37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</row>
    <row r="92" spans="1:119" s="5" customFormat="1" x14ac:dyDescent="0.25">
      <c r="A92" s="29" t="s">
        <v>19</v>
      </c>
      <c r="B92" s="29"/>
      <c r="C92" s="29"/>
      <c r="D92" s="24"/>
      <c r="E92" s="6">
        <f>SUM(E91)</f>
        <v>213.81</v>
      </c>
      <c r="F92" s="2"/>
      <c r="G92" s="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</row>
    <row r="93" spans="1:119" s="5" customFormat="1" x14ac:dyDescent="0.25">
      <c r="A93" s="15" t="s">
        <v>45</v>
      </c>
      <c r="B93" s="17">
        <v>81793146560</v>
      </c>
      <c r="C93" s="17" t="s">
        <v>21</v>
      </c>
      <c r="D93" s="15" t="s">
        <v>12</v>
      </c>
      <c r="E93" s="18">
        <v>9800</v>
      </c>
      <c r="F93" s="2">
        <v>4222</v>
      </c>
      <c r="G93" s="2" t="s">
        <v>46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</row>
    <row r="94" spans="1:119" x14ac:dyDescent="0.25">
      <c r="A94" s="37"/>
      <c r="B94" s="38"/>
      <c r="C94" s="39"/>
      <c r="D94" s="13"/>
      <c r="E94" s="12">
        <f>SUM(E93)</f>
        <v>9800</v>
      </c>
      <c r="F94" s="13"/>
      <c r="G94" s="13"/>
    </row>
    <row r="95" spans="1:119" x14ac:dyDescent="0.25">
      <c r="E95" s="10"/>
    </row>
    <row r="96" spans="1:119" x14ac:dyDescent="0.25">
      <c r="E96" s="10"/>
    </row>
    <row r="97" spans="5:5" x14ac:dyDescent="0.25">
      <c r="E97" s="10"/>
    </row>
    <row r="98" spans="5:5" x14ac:dyDescent="0.25">
      <c r="E98" s="10"/>
    </row>
    <row r="99" spans="5:5" x14ac:dyDescent="0.25">
      <c r="E99" s="10"/>
    </row>
    <row r="100" spans="5:5" x14ac:dyDescent="0.25">
      <c r="E100" s="10"/>
    </row>
    <row r="101" spans="5:5" x14ac:dyDescent="0.25">
      <c r="E101" s="10"/>
    </row>
    <row r="102" spans="5:5" x14ac:dyDescent="0.25">
      <c r="E102" s="10"/>
    </row>
    <row r="103" spans="5:5" x14ac:dyDescent="0.25">
      <c r="E103" s="10"/>
    </row>
  </sheetData>
  <mergeCells count="35">
    <mergeCell ref="A94:C94"/>
    <mergeCell ref="A52:C52"/>
    <mergeCell ref="A92:C92"/>
    <mergeCell ref="A72:C72"/>
    <mergeCell ref="A74:C74"/>
    <mergeCell ref="A60:C60"/>
    <mergeCell ref="A62:C62"/>
    <mergeCell ref="A68:C68"/>
    <mergeCell ref="A78:C78"/>
    <mergeCell ref="A90:C90"/>
    <mergeCell ref="A64:C64"/>
    <mergeCell ref="A66:C66"/>
    <mergeCell ref="B1:G1"/>
    <mergeCell ref="B2:G2"/>
    <mergeCell ref="E4:F4"/>
    <mergeCell ref="A5:A14"/>
    <mergeCell ref="B5:B14"/>
    <mergeCell ref="C5:C14"/>
    <mergeCell ref="A15:C15"/>
    <mergeCell ref="A44:C44"/>
    <mergeCell ref="A46:C46"/>
    <mergeCell ref="A54:C54"/>
    <mergeCell ref="A56:C56"/>
    <mergeCell ref="A48:C48"/>
    <mergeCell ref="A88:C88"/>
    <mergeCell ref="A82:C82"/>
    <mergeCell ref="A19:C19"/>
    <mergeCell ref="A84:C84"/>
    <mergeCell ref="A50:C50"/>
    <mergeCell ref="A86:C86"/>
    <mergeCell ref="A70:C70"/>
    <mergeCell ref="A58:C58"/>
    <mergeCell ref="A42:C42"/>
    <mergeCell ref="A76:C76"/>
    <mergeCell ref="A80:C80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  <rowBreaks count="1" manualBreakCount="1">
    <brk id="4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SVIBANJ 2024.</vt:lpstr>
      <vt:lpstr>'SVIBANJ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2024-06-13T09:09:04Z</cp:lastPrinted>
  <dcterms:created xsi:type="dcterms:W3CDTF">2024-02-05T08:55:32Z</dcterms:created>
  <dcterms:modified xsi:type="dcterms:W3CDTF">2024-06-13T09:11:52Z</dcterms:modified>
</cp:coreProperties>
</file>