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matijas\Desktop\"/>
    </mc:Choice>
  </mc:AlternateContent>
  <xr:revisionPtr revIDLastSave="0" documentId="13_ncr:1_{FEC25C3A-F6A3-4644-86A7-868CE2DBB77D}" xr6:coauthVersionLast="36" xr6:coauthVersionMax="36" xr10:uidLastSave="{00000000-0000-0000-0000-000000000000}"/>
  <bookViews>
    <workbookView xWindow="0" yWindow="0" windowWidth="21574" windowHeight="9120" xr2:uid="{BD7A9E1F-CC34-46A4-B84B-045B66E7D547}"/>
  </bookViews>
  <sheets>
    <sheet name="LISTOPAD 2025." sheetId="1" r:id="rId1"/>
  </sheets>
  <definedNames>
    <definedName name="_xlnm.Print_Area" localSheetId="0">'LISTOPAD 2025.'!$A$1:$G$96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E42" i="1"/>
  <c r="E24" i="1"/>
  <c r="E97" i="1" l="1"/>
  <c r="E90" i="1"/>
  <c r="E91" i="1" s="1"/>
  <c r="E93" i="1"/>
  <c r="E29" i="1" l="1"/>
  <c r="E23" i="1"/>
  <c r="E46" i="1"/>
  <c r="E81" i="1"/>
  <c r="E45" i="1" l="1"/>
  <c r="E16" i="1" l="1"/>
  <c r="E19" i="1"/>
  <c r="E35" i="1"/>
  <c r="E33" i="1"/>
  <c r="E51" i="1"/>
  <c r="E43" i="1"/>
  <c r="E40" i="1" l="1"/>
  <c r="E41" i="1" s="1"/>
  <c r="E6" i="1"/>
  <c r="E21" i="1"/>
  <c r="E17" i="1"/>
  <c r="E39" i="1"/>
  <c r="E37" i="1"/>
  <c r="E47" i="1"/>
  <c r="E12" i="1" l="1"/>
  <c r="E8" i="1"/>
  <c r="E66" i="1"/>
  <c r="E67" i="1" s="1"/>
  <c r="E79" i="1"/>
  <c r="E77" i="1"/>
  <c r="E75" i="1"/>
  <c r="E73" i="1"/>
  <c r="E71" i="1"/>
  <c r="E69" i="1"/>
  <c r="E96" i="1" l="1"/>
  <c r="E49" i="1"/>
  <c r="E59" i="1"/>
  <c r="E95" i="1"/>
  <c r="E25" i="1"/>
  <c r="E27" i="1"/>
  <c r="E85" i="1"/>
  <c r="E31" i="1" l="1"/>
  <c r="E57" i="1" l="1"/>
  <c r="E87" i="1" l="1"/>
  <c r="E89" i="1"/>
  <c r="E83" i="1"/>
  <c r="E65" i="1"/>
  <c r="E63" i="1"/>
  <c r="E61" i="1"/>
  <c r="E55" i="1"/>
  <c r="E53" i="1"/>
  <c r="E15" i="1"/>
</calcChain>
</file>

<file path=xl/sharedStrings.xml><?xml version="1.0" encoding="utf-8"?>
<sst xmlns="http://schemas.openxmlformats.org/spreadsheetml/2006/main" count="249" uniqueCount="79">
  <si>
    <t xml:space="preserve">NAZIV ISPLATITELJA: </t>
  </si>
  <si>
    <t>SVEUČILIŠNI RAČUNSKI CENTAR - SRCE</t>
  </si>
  <si>
    <t xml:space="preserve">ISPLATE SREDSTAVA ZA RAZDOBLJE: </t>
  </si>
  <si>
    <t>NAZIV PRIMATELJA</t>
  </si>
  <si>
    <t>OIB PRIMATELJA</t>
  </si>
  <si>
    <t>SJEDIŠTE/PREBIVALIŠTE PRIMATELJA</t>
  </si>
  <si>
    <t>IZVOR</t>
  </si>
  <si>
    <t>NAČIN OBJAVE</t>
  </si>
  <si>
    <t>VRSTA RASHODA/IZDATKA</t>
  </si>
  <si>
    <t xml:space="preserve">Sveučilišni računski centar - Srce </t>
  </si>
  <si>
    <t>Državni proračun</t>
  </si>
  <si>
    <t>Plaće za redovan rad</t>
  </si>
  <si>
    <t>Vlastiti račun</t>
  </si>
  <si>
    <t>Plaće u naravi</t>
  </si>
  <si>
    <t>Ostali rashodi za zaposlene</t>
  </si>
  <si>
    <t>Doprinosi za obvezno zdravstveno osiguranje</t>
  </si>
  <si>
    <t>Službena putovanja</t>
  </si>
  <si>
    <t>Naknade za prijevoz, za rad na terenu i odvojeni život</t>
  </si>
  <si>
    <t>Potraživanja za naknade koje se refundiraju i predujmove</t>
  </si>
  <si>
    <t>UKUPNO</t>
  </si>
  <si>
    <t>Zagreb</t>
  </si>
  <si>
    <t>GDPR</t>
  </si>
  <si>
    <t>Sveučilišni računski centar - Srce</t>
  </si>
  <si>
    <t>Pristojbe i naknade</t>
  </si>
  <si>
    <t>Naknade za rad predstavničkih i izvršnih tijela, povjerenstava i slično</t>
  </si>
  <si>
    <t>Usluge telefona, pošte i prijevoza</t>
  </si>
  <si>
    <t>Intelektualne i osobne usluge (Usluge agencija, ukupni trošak)</t>
  </si>
  <si>
    <t>Studentski centar u Zagrebu</t>
  </si>
  <si>
    <t>Babić Getz Sanja</t>
  </si>
  <si>
    <t>Intelektualne i osobne usluge (Ugovor o djelu, ukupni trošak)</t>
  </si>
  <si>
    <t>Sistemski laboratorij za informatiku</t>
  </si>
  <si>
    <t>Računalne usluge</t>
  </si>
  <si>
    <t>Privredna banka Zagreb d.d.</t>
  </si>
  <si>
    <t>Ostali nespomenuti rashodi poslovanja</t>
  </si>
  <si>
    <t>02535697732</t>
  </si>
  <si>
    <t>Hrvatski telekom d.d.</t>
  </si>
  <si>
    <t>Reprezentacija</t>
  </si>
  <si>
    <t>Energija</t>
  </si>
  <si>
    <t>Ostale usluge</t>
  </si>
  <si>
    <t>Ćurčić i Godinić j.d.o.o.</t>
  </si>
  <si>
    <t>Jakovlje</t>
  </si>
  <si>
    <t>Špoljar Jurica</t>
  </si>
  <si>
    <t>Imamagić Emir</t>
  </si>
  <si>
    <t>Herceg Marija</t>
  </si>
  <si>
    <t>Uređaji, strojevi i oprema za ostale namjene</t>
  </si>
  <si>
    <t>Combis nekretnine d.o.o.</t>
  </si>
  <si>
    <t>Komunalne usluge</t>
  </si>
  <si>
    <t>LISTOPAD 2025.</t>
  </si>
  <si>
    <t>Đorđević Ana</t>
  </si>
  <si>
    <t>Horvat Marko</t>
  </si>
  <si>
    <t>Hruška Marko</t>
  </si>
  <si>
    <t>Lovrić Mario</t>
  </si>
  <si>
    <t>Šterle Vladimir</t>
  </si>
  <si>
    <t>Gebauer Dag</t>
  </si>
  <si>
    <t>Pejković Jasna</t>
  </si>
  <si>
    <t>DP</t>
  </si>
  <si>
    <t>Uredski materijal</t>
  </si>
  <si>
    <t>Samoborček EU Grupa d.o.o.</t>
  </si>
  <si>
    <t>Samobor</t>
  </si>
  <si>
    <t>NP Plitvička jezera</t>
  </si>
  <si>
    <t>Plitvička jezera</t>
  </si>
  <si>
    <t>H.E.I. Tours d.o.o.</t>
  </si>
  <si>
    <t>Celjak Draženko</t>
  </si>
  <si>
    <t>Jertec Musap Ljiljana</t>
  </si>
  <si>
    <t>Ulix d.o.o.</t>
  </si>
  <si>
    <t>Materijal i dijelovi za tekuće i investicijsko održavanje</t>
  </si>
  <si>
    <t>Balenović Neven</t>
  </si>
  <si>
    <t>Rako Sabina</t>
  </si>
  <si>
    <t>Grabovica Vlatko</t>
  </si>
  <si>
    <t>Agencija za komercijalnu djelatnost</t>
  </si>
  <si>
    <t>Javni bilježnik Darja Bošnjak</t>
  </si>
  <si>
    <t>Usluge odvjetnika, bilježnika i pravnog savjetovanja</t>
  </si>
  <si>
    <t>Hadžović Nadža</t>
  </si>
  <si>
    <t>Novosel Alen</t>
  </si>
  <si>
    <t>VR</t>
  </si>
  <si>
    <t xml:space="preserve">   </t>
  </si>
  <si>
    <t>PBZ CARD d.o.o.</t>
  </si>
  <si>
    <t>Zatezne kamate</t>
  </si>
  <si>
    <t>Bankarske usluge i usluge platnog prometa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</si>
</sst>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3" xfId="0" applyFill="1" applyBorder="1"/>
    <xf numFmtId="0" fontId="0" fillId="2" borderId="3" xfId="0" applyFont="1" applyFill="1" applyBorder="1" applyAlignment="1">
      <alignment horizontal="left"/>
    </xf>
    <xf numFmtId="0" fontId="0" fillId="2" borderId="3" xfId="0" applyFont="1" applyFill="1" applyBorder="1" applyAlignment="1">
      <alignment horizontal="right"/>
    </xf>
    <xf numFmtId="0" fontId="0" fillId="2" borderId="3" xfId="0" applyFill="1" applyBorder="1" applyAlignment="1">
      <alignment horizontal="left"/>
    </xf>
    <xf numFmtId="0" fontId="0" fillId="2" borderId="0" xfId="0" applyFill="1" applyBorder="1"/>
    <xf numFmtId="0" fontId="0" fillId="2" borderId="0" xfId="0" applyFill="1"/>
    <xf numFmtId="4" fontId="1" fillId="2" borderId="3" xfId="0" applyNumberFormat="1" applyFont="1" applyFill="1" applyBorder="1"/>
    <xf numFmtId="0" fontId="0" fillId="2" borderId="3" xfId="0" applyFont="1" applyFill="1" applyBorder="1"/>
    <xf numFmtId="0" fontId="1" fillId="2" borderId="3" xfId="0" applyFont="1" applyFill="1" applyBorder="1" applyAlignment="1"/>
    <xf numFmtId="0" fontId="0" fillId="2" borderId="3" xfId="0" applyFill="1" applyBorder="1" applyAlignment="1"/>
    <xf numFmtId="0" fontId="0" fillId="2" borderId="3" xfId="0" applyFill="1" applyBorder="1" applyAlignment="1">
      <alignment horizontal="right"/>
    </xf>
    <xf numFmtId="0" fontId="0" fillId="2" borderId="3" xfId="0" applyFill="1" applyBorder="1" applyAlignment="1">
      <alignment horizontal="center" vertical="center" wrapText="1"/>
    </xf>
    <xf numFmtId="0" fontId="0" fillId="2" borderId="3" xfId="0" applyFill="1" applyBorder="1" applyAlignment="1">
      <alignment vertical="center"/>
    </xf>
    <xf numFmtId="0" fontId="0" fillId="2" borderId="2" xfId="0" applyFill="1" applyBorder="1" applyAlignment="1">
      <alignment vertical="center"/>
    </xf>
    <xf numFmtId="0" fontId="1" fillId="2" borderId="3" xfId="0" applyFont="1" applyFill="1" applyBorder="1" applyAlignment="1">
      <alignment horizontal="left"/>
    </xf>
    <xf numFmtId="0" fontId="0" fillId="2" borderId="3" xfId="0" applyFill="1" applyBorder="1" applyAlignment="1">
      <alignment horizontal="center" vertical="center"/>
    </xf>
    <xf numFmtId="17" fontId="0" fillId="2" borderId="2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1" fillId="2" borderId="3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left"/>
    </xf>
    <xf numFmtId="0" fontId="1" fillId="2" borderId="5" xfId="0" applyFont="1" applyFill="1" applyBorder="1" applyAlignment="1">
      <alignment horizontal="left"/>
    </xf>
    <xf numFmtId="0" fontId="1" fillId="2" borderId="6" xfId="0" applyFont="1" applyFill="1" applyBorder="1" applyAlignment="1">
      <alignment horizontal="left"/>
    </xf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horizontal="center" vertical="center"/>
    </xf>
    <xf numFmtId="0" fontId="0" fillId="2" borderId="0" xfId="0" applyFill="1" applyBorder="1" applyAlignment="1">
      <alignment vertical="center"/>
    </xf>
    <xf numFmtId="0" fontId="0" fillId="2" borderId="0" xfId="0" applyFill="1" applyAlignment="1">
      <alignment vertical="center"/>
    </xf>
    <xf numFmtId="4" fontId="0" fillId="2" borderId="3" xfId="0" applyNumberFormat="1" applyFill="1" applyBorder="1"/>
    <xf numFmtId="4" fontId="0" fillId="2" borderId="3" xfId="0" applyNumberFormat="1" applyFont="1" applyFill="1" applyBorder="1"/>
    <xf numFmtId="0" fontId="0" fillId="2" borderId="3" xfId="0" applyFont="1" applyFill="1" applyBorder="1" applyAlignment="1"/>
    <xf numFmtId="0" fontId="0" fillId="2" borderId="0" xfId="0" applyFont="1" applyFill="1" applyBorder="1"/>
    <xf numFmtId="0" fontId="0" fillId="2" borderId="0" xfId="0" applyFont="1" applyFill="1"/>
    <xf numFmtId="4" fontId="0" fillId="2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8BF56B-626C-4B81-9CCA-984B32BAA966}">
  <dimension ref="A1:DO101"/>
  <sheetViews>
    <sheetView tabSelected="1" zoomScaleNormal="100" workbookViewId="0"/>
  </sheetViews>
  <sheetFormatPr defaultRowHeight="14.6" x14ac:dyDescent="0.4"/>
  <cols>
    <col min="1" max="1" width="32.3828125" style="6" customWidth="1"/>
    <col min="2" max="2" width="18.3828125" style="6" customWidth="1"/>
    <col min="3" max="3" width="21.53515625" style="6" customWidth="1"/>
    <col min="4" max="4" width="16" style="6" customWidth="1"/>
    <col min="5" max="5" width="14.53515625" style="6" customWidth="1"/>
    <col min="6" max="6" width="9.23046875" style="6"/>
    <col min="7" max="7" width="64.3046875" style="6" customWidth="1"/>
    <col min="8" max="119" width="9.15234375" style="5"/>
    <col min="120" max="16384" width="9.23046875" style="6"/>
  </cols>
  <sheetData>
    <row r="1" spans="1:119" s="30" customFormat="1" ht="30.75" customHeight="1" thickBot="1" x14ac:dyDescent="0.45">
      <c r="A1" s="27" t="s">
        <v>0</v>
      </c>
      <c r="B1" s="28" t="s">
        <v>1</v>
      </c>
      <c r="C1" s="28"/>
      <c r="D1" s="28"/>
      <c r="E1" s="28"/>
      <c r="F1" s="28"/>
      <c r="G1" s="28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  <c r="AH1" s="29"/>
      <c r="AI1" s="29"/>
      <c r="AJ1" s="29"/>
      <c r="AK1" s="29"/>
      <c r="AL1" s="29"/>
      <c r="AM1" s="29"/>
      <c r="AN1" s="29"/>
      <c r="AO1" s="29"/>
      <c r="AP1" s="29"/>
      <c r="AQ1" s="29"/>
      <c r="AR1" s="29"/>
      <c r="AS1" s="29"/>
      <c r="AT1" s="29"/>
      <c r="AU1" s="29"/>
      <c r="AV1" s="29"/>
      <c r="AW1" s="29"/>
      <c r="AX1" s="29"/>
      <c r="AY1" s="29"/>
      <c r="AZ1" s="29"/>
      <c r="BA1" s="29"/>
      <c r="BB1" s="29"/>
      <c r="BC1" s="29"/>
      <c r="BD1" s="29"/>
      <c r="BE1" s="29"/>
      <c r="BF1" s="29"/>
      <c r="BG1" s="29"/>
      <c r="BH1" s="29"/>
      <c r="BI1" s="29"/>
      <c r="BJ1" s="29"/>
      <c r="BK1" s="29"/>
      <c r="BL1" s="29"/>
      <c r="BM1" s="29"/>
      <c r="BN1" s="29"/>
      <c r="BO1" s="29"/>
      <c r="BP1" s="29"/>
      <c r="BQ1" s="29"/>
      <c r="BR1" s="29"/>
      <c r="BS1" s="29"/>
      <c r="BT1" s="29"/>
      <c r="BU1" s="29"/>
      <c r="BV1" s="29"/>
      <c r="BW1" s="29"/>
      <c r="BX1" s="29"/>
      <c r="BY1" s="29"/>
      <c r="BZ1" s="29"/>
      <c r="CA1" s="29"/>
      <c r="CB1" s="29"/>
      <c r="CC1" s="29"/>
      <c r="CD1" s="29"/>
      <c r="CE1" s="29"/>
      <c r="CF1" s="29"/>
      <c r="CG1" s="29"/>
      <c r="CH1" s="29"/>
      <c r="CI1" s="29"/>
      <c r="CJ1" s="29"/>
      <c r="CK1" s="29"/>
      <c r="CL1" s="29"/>
      <c r="CM1" s="29"/>
      <c r="CN1" s="29"/>
      <c r="CO1" s="29"/>
      <c r="CP1" s="29"/>
      <c r="CQ1" s="29"/>
      <c r="CR1" s="29"/>
      <c r="CS1" s="29"/>
      <c r="CT1" s="29"/>
      <c r="CU1" s="29"/>
      <c r="CV1" s="29"/>
      <c r="CW1" s="29"/>
      <c r="CX1" s="29"/>
      <c r="CY1" s="29"/>
      <c r="CZ1" s="29"/>
      <c r="DA1" s="29"/>
      <c r="DB1" s="29"/>
      <c r="DC1" s="29"/>
      <c r="DD1" s="29"/>
      <c r="DE1" s="29"/>
      <c r="DF1" s="29"/>
      <c r="DG1" s="29"/>
      <c r="DH1" s="29"/>
      <c r="DI1" s="29"/>
      <c r="DJ1" s="29"/>
      <c r="DK1" s="29"/>
      <c r="DL1" s="29"/>
      <c r="DM1" s="29"/>
      <c r="DN1" s="29"/>
      <c r="DO1" s="29"/>
    </row>
    <row r="2" spans="1:119" s="30" customFormat="1" ht="30" customHeight="1" thickBot="1" x14ac:dyDescent="0.45">
      <c r="A2" s="14" t="s">
        <v>2</v>
      </c>
      <c r="B2" s="17" t="s">
        <v>47</v>
      </c>
      <c r="C2" s="17"/>
      <c r="D2" s="17"/>
      <c r="E2" s="17"/>
      <c r="F2" s="17"/>
      <c r="G2" s="17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  <c r="AO2" s="29"/>
      <c r="AP2" s="29"/>
      <c r="AQ2" s="29"/>
      <c r="AR2" s="29"/>
      <c r="AS2" s="29"/>
      <c r="AT2" s="29"/>
      <c r="AU2" s="29"/>
      <c r="AV2" s="29"/>
      <c r="AW2" s="29"/>
      <c r="AX2" s="29"/>
      <c r="AY2" s="29"/>
      <c r="AZ2" s="29"/>
      <c r="BA2" s="29"/>
      <c r="BB2" s="29"/>
      <c r="BC2" s="29"/>
      <c r="BD2" s="29"/>
      <c r="BE2" s="29"/>
      <c r="BF2" s="29"/>
      <c r="BG2" s="29"/>
      <c r="BH2" s="29"/>
      <c r="BI2" s="29"/>
      <c r="BJ2" s="29"/>
      <c r="BK2" s="29"/>
      <c r="BL2" s="29"/>
      <c r="BM2" s="29"/>
      <c r="BN2" s="29"/>
      <c r="BO2" s="29"/>
      <c r="BP2" s="29"/>
      <c r="BQ2" s="29"/>
      <c r="BR2" s="29"/>
      <c r="BS2" s="29"/>
      <c r="BT2" s="29"/>
      <c r="BU2" s="29"/>
      <c r="BV2" s="29"/>
      <c r="BW2" s="29"/>
      <c r="BX2" s="29"/>
      <c r="BY2" s="29"/>
      <c r="BZ2" s="29"/>
      <c r="CA2" s="29"/>
      <c r="CB2" s="29"/>
      <c r="CC2" s="29"/>
      <c r="CD2" s="29"/>
      <c r="CE2" s="29"/>
      <c r="CF2" s="29"/>
      <c r="CG2" s="29"/>
      <c r="CH2" s="29"/>
      <c r="CI2" s="29"/>
      <c r="CJ2" s="29"/>
      <c r="CK2" s="29"/>
      <c r="CL2" s="29"/>
      <c r="CM2" s="29"/>
      <c r="CN2" s="29"/>
      <c r="CO2" s="29"/>
      <c r="CP2" s="29"/>
      <c r="CQ2" s="29"/>
      <c r="CR2" s="29"/>
      <c r="CS2" s="29"/>
      <c r="CT2" s="29"/>
      <c r="CU2" s="29"/>
      <c r="CV2" s="29"/>
      <c r="CW2" s="29"/>
      <c r="CX2" s="29"/>
      <c r="CY2" s="29"/>
      <c r="CZ2" s="29"/>
      <c r="DA2" s="29"/>
      <c r="DB2" s="29"/>
      <c r="DC2" s="29"/>
      <c r="DD2" s="29"/>
      <c r="DE2" s="29"/>
      <c r="DF2" s="29"/>
      <c r="DG2" s="29"/>
      <c r="DH2" s="29"/>
      <c r="DI2" s="29"/>
      <c r="DJ2" s="29"/>
      <c r="DK2" s="29"/>
      <c r="DL2" s="29"/>
      <c r="DM2" s="29"/>
      <c r="DN2" s="29"/>
      <c r="DO2" s="29"/>
    </row>
    <row r="4" spans="1:119" s="30" customFormat="1" ht="29.15" x14ac:dyDescent="0.4">
      <c r="A4" s="13" t="s">
        <v>3</v>
      </c>
      <c r="B4" s="16" t="s">
        <v>4</v>
      </c>
      <c r="C4" s="12" t="s">
        <v>5</v>
      </c>
      <c r="D4" s="12" t="s">
        <v>6</v>
      </c>
      <c r="E4" s="18" t="s">
        <v>7</v>
      </c>
      <c r="F4" s="18"/>
      <c r="G4" s="13" t="s">
        <v>8</v>
      </c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  <c r="BA4" s="29"/>
      <c r="BB4" s="29"/>
      <c r="BC4" s="29"/>
      <c r="BD4" s="29"/>
      <c r="BE4" s="29"/>
      <c r="BF4" s="29"/>
      <c r="BG4" s="29"/>
      <c r="BH4" s="29"/>
      <c r="BI4" s="29"/>
      <c r="BJ4" s="29"/>
      <c r="BK4" s="29"/>
      <c r="BL4" s="29"/>
      <c r="BM4" s="29"/>
      <c r="BN4" s="29"/>
      <c r="BO4" s="29"/>
      <c r="BP4" s="29"/>
      <c r="BQ4" s="29"/>
      <c r="BR4" s="29"/>
      <c r="BS4" s="29"/>
      <c r="BT4" s="29"/>
      <c r="BU4" s="29"/>
      <c r="BV4" s="29"/>
      <c r="BW4" s="29"/>
      <c r="BX4" s="29"/>
      <c r="BY4" s="29"/>
      <c r="BZ4" s="29"/>
      <c r="CA4" s="29"/>
      <c r="CB4" s="29"/>
      <c r="CC4" s="29"/>
      <c r="CD4" s="29"/>
      <c r="CE4" s="29"/>
      <c r="CF4" s="29"/>
      <c r="CG4" s="29"/>
      <c r="CH4" s="29"/>
      <c r="CI4" s="29"/>
      <c r="CJ4" s="29"/>
      <c r="CK4" s="29"/>
      <c r="CL4" s="29"/>
      <c r="CM4" s="29"/>
      <c r="CN4" s="29"/>
      <c r="CO4" s="29"/>
      <c r="CP4" s="29"/>
      <c r="CQ4" s="29"/>
      <c r="CR4" s="29"/>
      <c r="CS4" s="29"/>
      <c r="CT4" s="29"/>
      <c r="CU4" s="29"/>
      <c r="CV4" s="29"/>
      <c r="CW4" s="29"/>
      <c r="CX4" s="29"/>
      <c r="CY4" s="29"/>
      <c r="CZ4" s="29"/>
      <c r="DA4" s="29"/>
      <c r="DB4" s="29"/>
      <c r="DC4" s="29"/>
      <c r="DD4" s="29"/>
      <c r="DE4" s="29"/>
      <c r="DF4" s="29"/>
      <c r="DG4" s="29"/>
      <c r="DH4" s="29"/>
      <c r="DI4" s="29"/>
      <c r="DJ4" s="29"/>
      <c r="DK4" s="29"/>
      <c r="DL4" s="29"/>
      <c r="DM4" s="29"/>
      <c r="DN4" s="29"/>
      <c r="DO4" s="29"/>
    </row>
    <row r="5" spans="1:119" x14ac:dyDescent="0.4">
      <c r="A5" s="19" t="s">
        <v>9</v>
      </c>
      <c r="B5" s="21"/>
      <c r="C5" s="21"/>
      <c r="D5" s="4" t="s">
        <v>10</v>
      </c>
      <c r="E5" s="31">
        <v>454368.73</v>
      </c>
      <c r="F5" s="1">
        <v>3111</v>
      </c>
      <c r="G5" s="1" t="s">
        <v>11</v>
      </c>
    </row>
    <row r="6" spans="1:119" x14ac:dyDescent="0.4">
      <c r="A6" s="20"/>
      <c r="B6" s="22"/>
      <c r="C6" s="22"/>
      <c r="D6" s="4" t="s">
        <v>12</v>
      </c>
      <c r="E6" s="31">
        <f>80416.01+229.27+229.29+4767.09</f>
        <v>85641.659999999989</v>
      </c>
      <c r="F6" s="1">
        <v>3111</v>
      </c>
      <c r="G6" s="1" t="s">
        <v>11</v>
      </c>
    </row>
    <row r="7" spans="1:119" x14ac:dyDescent="0.4">
      <c r="A7" s="20"/>
      <c r="B7" s="22"/>
      <c r="C7" s="22"/>
      <c r="D7" s="4" t="s">
        <v>12</v>
      </c>
      <c r="E7" s="31">
        <v>1955.73</v>
      </c>
      <c r="F7" s="1">
        <v>3112</v>
      </c>
      <c r="G7" s="1" t="s">
        <v>13</v>
      </c>
    </row>
    <row r="8" spans="1:119" x14ac:dyDescent="0.4">
      <c r="A8" s="20"/>
      <c r="B8" s="22"/>
      <c r="C8" s="22"/>
      <c r="D8" s="4" t="s">
        <v>10</v>
      </c>
      <c r="E8" s="31">
        <f>1745.87</f>
        <v>1745.87</v>
      </c>
      <c r="F8" s="1">
        <v>3121</v>
      </c>
      <c r="G8" s="1" t="s">
        <v>14</v>
      </c>
    </row>
    <row r="9" spans="1:119" x14ac:dyDescent="0.4">
      <c r="A9" s="20"/>
      <c r="B9" s="22"/>
      <c r="C9" s="22"/>
      <c r="D9" s="4" t="s">
        <v>10</v>
      </c>
      <c r="E9" s="31">
        <v>70971.03</v>
      </c>
      <c r="F9" s="1">
        <v>3132</v>
      </c>
      <c r="G9" s="1" t="s">
        <v>15</v>
      </c>
    </row>
    <row r="10" spans="1:119" x14ac:dyDescent="0.4">
      <c r="A10" s="20"/>
      <c r="B10" s="22"/>
      <c r="C10" s="22"/>
      <c r="D10" s="4" t="s">
        <v>12</v>
      </c>
      <c r="E10" s="31">
        <f>322.61+12381.13+35.3+35.3+786.57</f>
        <v>13560.909999999998</v>
      </c>
      <c r="F10" s="1">
        <v>3132</v>
      </c>
      <c r="G10" s="1" t="s">
        <v>15</v>
      </c>
    </row>
    <row r="11" spans="1:119" x14ac:dyDescent="0.4">
      <c r="A11" s="20"/>
      <c r="B11" s="22"/>
      <c r="C11" s="22"/>
      <c r="D11" s="4" t="s">
        <v>10</v>
      </c>
      <c r="E11" s="31">
        <v>10638.19</v>
      </c>
      <c r="F11" s="1">
        <v>3212</v>
      </c>
      <c r="G11" s="1" t="s">
        <v>17</v>
      </c>
    </row>
    <row r="12" spans="1:119" x14ac:dyDescent="0.4">
      <c r="A12" s="20"/>
      <c r="B12" s="22"/>
      <c r="C12" s="22"/>
      <c r="D12" s="4" t="s">
        <v>10</v>
      </c>
      <c r="E12" s="31">
        <f>135+165+90+16.4+450+870+840</f>
        <v>2566.4</v>
      </c>
      <c r="F12" s="1">
        <v>3211</v>
      </c>
      <c r="G12" s="1" t="s">
        <v>16</v>
      </c>
    </row>
    <row r="13" spans="1:119" x14ac:dyDescent="0.4">
      <c r="A13" s="20"/>
      <c r="B13" s="22"/>
      <c r="C13" s="22"/>
      <c r="D13" s="4" t="s">
        <v>12</v>
      </c>
      <c r="E13" s="31">
        <v>54.23</v>
      </c>
      <c r="F13" s="1">
        <v>3212</v>
      </c>
      <c r="G13" s="1" t="s">
        <v>17</v>
      </c>
    </row>
    <row r="14" spans="1:119" x14ac:dyDescent="0.4">
      <c r="A14" s="20"/>
      <c r="B14" s="22"/>
      <c r="C14" s="22"/>
      <c r="D14" s="4" t="s">
        <v>10</v>
      </c>
      <c r="E14" s="31">
        <v>1868.27</v>
      </c>
      <c r="F14" s="1">
        <v>1291</v>
      </c>
      <c r="G14" s="1" t="s">
        <v>18</v>
      </c>
    </row>
    <row r="15" spans="1:119" x14ac:dyDescent="0.4">
      <c r="A15" s="23" t="s">
        <v>19</v>
      </c>
      <c r="B15" s="23"/>
      <c r="C15" s="23"/>
      <c r="D15" s="15"/>
      <c r="E15" s="7">
        <f>SUM(E5:E14)</f>
        <v>643371.02</v>
      </c>
      <c r="F15" s="10"/>
      <c r="G15" s="10"/>
    </row>
    <row r="16" spans="1:119" s="35" customFormat="1" x14ac:dyDescent="0.4">
      <c r="A16" s="2" t="s">
        <v>62</v>
      </c>
      <c r="B16" s="3" t="s">
        <v>21</v>
      </c>
      <c r="C16" s="3" t="s">
        <v>21</v>
      </c>
      <c r="D16" s="2" t="s">
        <v>12</v>
      </c>
      <c r="E16" s="32">
        <f>270+283.96</f>
        <v>553.96</v>
      </c>
      <c r="F16" s="33">
        <v>3211</v>
      </c>
      <c r="G16" s="33" t="s">
        <v>16</v>
      </c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  <c r="AL16" s="34"/>
      <c r="AM16" s="34"/>
      <c r="AN16" s="34"/>
      <c r="AO16" s="34"/>
      <c r="AP16" s="34"/>
      <c r="AQ16" s="34"/>
      <c r="AR16" s="34"/>
      <c r="AS16" s="34"/>
      <c r="AT16" s="34"/>
      <c r="AU16" s="34"/>
      <c r="AV16" s="34"/>
      <c r="AW16" s="34"/>
      <c r="AX16" s="34"/>
      <c r="AY16" s="34"/>
      <c r="AZ16" s="34"/>
      <c r="BA16" s="34"/>
      <c r="BB16" s="34"/>
      <c r="BC16" s="34"/>
      <c r="BD16" s="34"/>
      <c r="BE16" s="34"/>
      <c r="BF16" s="34"/>
      <c r="BG16" s="34"/>
      <c r="BH16" s="34"/>
      <c r="BI16" s="34"/>
      <c r="BJ16" s="34"/>
      <c r="BK16" s="34"/>
      <c r="BL16" s="34"/>
      <c r="BM16" s="34"/>
      <c r="BN16" s="34"/>
      <c r="BO16" s="34"/>
      <c r="BP16" s="34"/>
      <c r="BQ16" s="34"/>
      <c r="BR16" s="34"/>
      <c r="BS16" s="34"/>
      <c r="BT16" s="34"/>
      <c r="BU16" s="34"/>
      <c r="BV16" s="34"/>
      <c r="BW16" s="34"/>
      <c r="BX16" s="34"/>
      <c r="BY16" s="34"/>
      <c r="BZ16" s="34"/>
      <c r="CA16" s="34"/>
      <c r="CB16" s="34"/>
      <c r="CC16" s="34"/>
      <c r="CD16" s="34"/>
      <c r="CE16" s="34"/>
      <c r="CF16" s="34"/>
      <c r="CG16" s="34"/>
      <c r="CH16" s="34"/>
      <c r="CI16" s="34"/>
      <c r="CJ16" s="34"/>
      <c r="CK16" s="34"/>
      <c r="CL16" s="34"/>
      <c r="CM16" s="34"/>
      <c r="CN16" s="34"/>
      <c r="CO16" s="34"/>
      <c r="CP16" s="34"/>
      <c r="CQ16" s="34"/>
      <c r="CR16" s="34"/>
      <c r="CS16" s="34"/>
      <c r="CT16" s="34"/>
      <c r="CU16" s="34"/>
      <c r="CV16" s="34"/>
      <c r="CW16" s="34"/>
      <c r="CX16" s="34"/>
      <c r="CY16" s="34"/>
      <c r="CZ16" s="34"/>
      <c r="DA16" s="34"/>
      <c r="DB16" s="34"/>
      <c r="DC16" s="34"/>
      <c r="DD16" s="34"/>
      <c r="DE16" s="34"/>
      <c r="DF16" s="34"/>
      <c r="DG16" s="34"/>
      <c r="DH16" s="34"/>
      <c r="DI16" s="34"/>
      <c r="DJ16" s="34"/>
      <c r="DK16" s="34"/>
      <c r="DL16" s="34"/>
      <c r="DM16" s="34"/>
      <c r="DN16" s="34"/>
      <c r="DO16" s="34"/>
    </row>
    <row r="17" spans="1:119" x14ac:dyDescent="0.4">
      <c r="A17" s="15" t="s">
        <v>19</v>
      </c>
      <c r="B17" s="15"/>
      <c r="C17" s="15"/>
      <c r="D17" s="15"/>
      <c r="E17" s="7">
        <f>SUM(E16)</f>
        <v>553.96</v>
      </c>
      <c r="F17" s="10"/>
      <c r="G17" s="10"/>
    </row>
    <row r="18" spans="1:119" s="35" customFormat="1" x14ac:dyDescent="0.4">
      <c r="A18" s="2" t="s">
        <v>68</v>
      </c>
      <c r="B18" s="3" t="s">
        <v>21</v>
      </c>
      <c r="C18" s="3" t="s">
        <v>21</v>
      </c>
      <c r="D18" s="2" t="s">
        <v>12</v>
      </c>
      <c r="E18" s="32">
        <v>140</v>
      </c>
      <c r="F18" s="33">
        <v>3211</v>
      </c>
      <c r="G18" s="33" t="s">
        <v>16</v>
      </c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  <c r="AP18" s="34"/>
      <c r="AQ18" s="34"/>
      <c r="AR18" s="34"/>
      <c r="AS18" s="34"/>
      <c r="AT18" s="34"/>
      <c r="AU18" s="34"/>
      <c r="AV18" s="34"/>
      <c r="AW18" s="34"/>
      <c r="AX18" s="34"/>
      <c r="AY18" s="34"/>
      <c r="AZ18" s="34"/>
      <c r="BA18" s="34"/>
      <c r="BB18" s="34"/>
      <c r="BC18" s="34"/>
      <c r="BD18" s="34"/>
      <c r="BE18" s="34"/>
      <c r="BF18" s="34"/>
      <c r="BG18" s="34"/>
      <c r="BH18" s="34"/>
      <c r="BI18" s="34"/>
      <c r="BJ18" s="34"/>
      <c r="BK18" s="34"/>
      <c r="BL18" s="34"/>
      <c r="BM18" s="34"/>
      <c r="BN18" s="34"/>
      <c r="BO18" s="34"/>
      <c r="BP18" s="34"/>
      <c r="BQ18" s="34"/>
      <c r="BR18" s="34"/>
      <c r="BS18" s="34"/>
      <c r="BT18" s="34"/>
      <c r="BU18" s="34"/>
      <c r="BV18" s="34"/>
      <c r="BW18" s="34"/>
      <c r="BX18" s="34"/>
      <c r="BY18" s="34"/>
      <c r="BZ18" s="34"/>
      <c r="CA18" s="34"/>
      <c r="CB18" s="34"/>
      <c r="CC18" s="34"/>
      <c r="CD18" s="34"/>
      <c r="CE18" s="34"/>
      <c r="CF18" s="34"/>
      <c r="CG18" s="34"/>
      <c r="CH18" s="34"/>
      <c r="CI18" s="34"/>
      <c r="CJ18" s="34"/>
      <c r="CK18" s="34"/>
      <c r="CL18" s="34"/>
      <c r="CM18" s="34"/>
      <c r="CN18" s="34"/>
      <c r="CO18" s="34"/>
      <c r="CP18" s="34"/>
      <c r="CQ18" s="34"/>
      <c r="CR18" s="34"/>
      <c r="CS18" s="34"/>
      <c r="CT18" s="34"/>
      <c r="CU18" s="34"/>
      <c r="CV18" s="34"/>
      <c r="CW18" s="34"/>
      <c r="CX18" s="34"/>
      <c r="CY18" s="34"/>
      <c r="CZ18" s="34"/>
      <c r="DA18" s="34"/>
      <c r="DB18" s="34"/>
      <c r="DC18" s="34"/>
      <c r="DD18" s="34"/>
      <c r="DE18" s="34"/>
      <c r="DF18" s="34"/>
      <c r="DG18" s="34"/>
      <c r="DH18" s="34"/>
      <c r="DI18" s="34"/>
      <c r="DJ18" s="34"/>
      <c r="DK18" s="34"/>
      <c r="DL18" s="34"/>
      <c r="DM18" s="34"/>
      <c r="DN18" s="34"/>
      <c r="DO18" s="34"/>
    </row>
    <row r="19" spans="1:119" x14ac:dyDescent="0.4">
      <c r="A19" s="15" t="s">
        <v>19</v>
      </c>
      <c r="B19" s="15"/>
      <c r="C19" s="15"/>
      <c r="D19" s="15"/>
      <c r="E19" s="7">
        <f>SUM(E18)</f>
        <v>140</v>
      </c>
      <c r="F19" s="10"/>
      <c r="G19" s="10"/>
    </row>
    <row r="20" spans="1:119" s="35" customFormat="1" x14ac:dyDescent="0.4">
      <c r="A20" s="2" t="s">
        <v>43</v>
      </c>
      <c r="B20" s="3" t="s">
        <v>21</v>
      </c>
      <c r="C20" s="3" t="s">
        <v>21</v>
      </c>
      <c r="D20" s="2" t="s">
        <v>12</v>
      </c>
      <c r="E20" s="32">
        <v>119.85</v>
      </c>
      <c r="F20" s="33">
        <v>3211</v>
      </c>
      <c r="G20" s="33" t="s">
        <v>16</v>
      </c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  <c r="AP20" s="34"/>
      <c r="AQ20" s="34"/>
      <c r="AR20" s="34"/>
      <c r="AS20" s="34"/>
      <c r="AT20" s="34"/>
      <c r="AU20" s="34"/>
      <c r="AV20" s="34"/>
      <c r="AW20" s="34"/>
      <c r="AX20" s="34"/>
      <c r="AY20" s="34"/>
      <c r="AZ20" s="34"/>
      <c r="BA20" s="34"/>
      <c r="BB20" s="34"/>
      <c r="BC20" s="34"/>
      <c r="BD20" s="34"/>
      <c r="BE20" s="34"/>
      <c r="BF20" s="34"/>
      <c r="BG20" s="34"/>
      <c r="BH20" s="34"/>
      <c r="BI20" s="34"/>
      <c r="BJ20" s="34"/>
      <c r="BK20" s="34"/>
      <c r="BL20" s="34"/>
      <c r="BM20" s="34"/>
      <c r="BN20" s="34"/>
      <c r="BO20" s="34"/>
      <c r="BP20" s="34"/>
      <c r="BQ20" s="34"/>
      <c r="BR20" s="34"/>
      <c r="BS20" s="34"/>
      <c r="BT20" s="34"/>
      <c r="BU20" s="34"/>
      <c r="BV20" s="34"/>
      <c r="BW20" s="34"/>
      <c r="BX20" s="34"/>
      <c r="BY20" s="34"/>
      <c r="BZ20" s="34"/>
      <c r="CA20" s="34"/>
      <c r="CB20" s="34"/>
      <c r="CC20" s="34"/>
      <c r="CD20" s="34"/>
      <c r="CE20" s="34"/>
      <c r="CF20" s="34"/>
      <c r="CG20" s="34"/>
      <c r="CH20" s="34"/>
      <c r="CI20" s="34"/>
      <c r="CJ20" s="34"/>
      <c r="CK20" s="34"/>
      <c r="CL20" s="34"/>
      <c r="CM20" s="34"/>
      <c r="CN20" s="34"/>
      <c r="CO20" s="34"/>
      <c r="CP20" s="34"/>
      <c r="CQ20" s="34"/>
      <c r="CR20" s="34"/>
      <c r="CS20" s="34"/>
      <c r="CT20" s="34"/>
      <c r="CU20" s="34"/>
      <c r="CV20" s="34"/>
      <c r="CW20" s="34"/>
      <c r="CX20" s="34"/>
      <c r="CY20" s="34"/>
      <c r="CZ20" s="34"/>
      <c r="DA20" s="34"/>
      <c r="DB20" s="34"/>
      <c r="DC20" s="34"/>
      <c r="DD20" s="34"/>
      <c r="DE20" s="34"/>
      <c r="DF20" s="34"/>
      <c r="DG20" s="34"/>
      <c r="DH20" s="34"/>
      <c r="DI20" s="34"/>
      <c r="DJ20" s="34"/>
      <c r="DK20" s="34"/>
      <c r="DL20" s="34"/>
      <c r="DM20" s="34"/>
      <c r="DN20" s="34"/>
      <c r="DO20" s="34"/>
    </row>
    <row r="21" spans="1:119" x14ac:dyDescent="0.4">
      <c r="A21" s="15" t="s">
        <v>19</v>
      </c>
      <c r="B21" s="15"/>
      <c r="C21" s="15"/>
      <c r="D21" s="15"/>
      <c r="E21" s="7">
        <f>SUM(E20)</f>
        <v>119.85</v>
      </c>
      <c r="F21" s="10"/>
      <c r="G21" s="10"/>
    </row>
    <row r="22" spans="1:119" s="35" customFormat="1" x14ac:dyDescent="0.4">
      <c r="A22" s="2" t="s">
        <v>72</v>
      </c>
      <c r="B22" s="3" t="s">
        <v>21</v>
      </c>
      <c r="C22" s="3" t="s">
        <v>21</v>
      </c>
      <c r="D22" s="2" t="s">
        <v>12</v>
      </c>
      <c r="E22" s="32">
        <v>380</v>
      </c>
      <c r="F22" s="33">
        <v>3211</v>
      </c>
      <c r="G22" s="33" t="s">
        <v>16</v>
      </c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  <c r="AP22" s="34"/>
      <c r="AQ22" s="34"/>
      <c r="AR22" s="34"/>
      <c r="AS22" s="34"/>
      <c r="AT22" s="34"/>
      <c r="AU22" s="34"/>
      <c r="AV22" s="34"/>
      <c r="AW22" s="34"/>
      <c r="AX22" s="34"/>
      <c r="AY22" s="34"/>
      <c r="AZ22" s="34"/>
      <c r="BA22" s="34"/>
      <c r="BB22" s="34"/>
      <c r="BC22" s="34"/>
      <c r="BD22" s="34"/>
      <c r="BE22" s="34"/>
      <c r="BF22" s="34"/>
      <c r="BG22" s="34"/>
      <c r="BH22" s="34"/>
      <c r="BI22" s="34"/>
      <c r="BJ22" s="34"/>
      <c r="BK22" s="34"/>
      <c r="BL22" s="34"/>
      <c r="BM22" s="34"/>
      <c r="BN22" s="34"/>
      <c r="BO22" s="34"/>
      <c r="BP22" s="34"/>
      <c r="BQ22" s="34"/>
      <c r="BR22" s="34"/>
      <c r="BS22" s="34"/>
      <c r="BT22" s="34"/>
      <c r="BU22" s="34"/>
      <c r="BV22" s="34"/>
      <c r="BW22" s="34"/>
      <c r="BX22" s="34"/>
      <c r="BY22" s="34"/>
      <c r="BZ22" s="34"/>
      <c r="CA22" s="34"/>
      <c r="CB22" s="34"/>
      <c r="CC22" s="34"/>
      <c r="CD22" s="34"/>
      <c r="CE22" s="34"/>
      <c r="CF22" s="34"/>
      <c r="CG22" s="34"/>
      <c r="CH22" s="34"/>
      <c r="CI22" s="34"/>
      <c r="CJ22" s="34"/>
      <c r="CK22" s="34"/>
      <c r="CL22" s="34"/>
      <c r="CM22" s="34"/>
      <c r="CN22" s="34"/>
      <c r="CO22" s="34"/>
      <c r="CP22" s="34"/>
      <c r="CQ22" s="34"/>
      <c r="CR22" s="34"/>
      <c r="CS22" s="34"/>
      <c r="CT22" s="34"/>
      <c r="CU22" s="34"/>
      <c r="CV22" s="34"/>
      <c r="CW22" s="34"/>
      <c r="CX22" s="34"/>
      <c r="CY22" s="34"/>
      <c r="CZ22" s="34"/>
      <c r="DA22" s="34"/>
      <c r="DB22" s="34"/>
      <c r="DC22" s="34"/>
      <c r="DD22" s="34"/>
      <c r="DE22" s="34"/>
      <c r="DF22" s="34"/>
      <c r="DG22" s="34"/>
      <c r="DH22" s="34"/>
      <c r="DI22" s="34"/>
      <c r="DJ22" s="34"/>
      <c r="DK22" s="34"/>
      <c r="DL22" s="34"/>
      <c r="DM22" s="34"/>
      <c r="DN22" s="34"/>
      <c r="DO22" s="34"/>
    </row>
    <row r="23" spans="1:119" x14ac:dyDescent="0.4">
      <c r="A23" s="15" t="s">
        <v>19</v>
      </c>
      <c r="B23" s="15"/>
      <c r="C23" s="15"/>
      <c r="D23" s="15"/>
      <c r="E23" s="7">
        <f>SUM(E22)</f>
        <v>380</v>
      </c>
      <c r="F23" s="10"/>
      <c r="G23" s="10"/>
    </row>
    <row r="24" spans="1:119" s="35" customFormat="1" x14ac:dyDescent="0.4">
      <c r="A24" s="2" t="s">
        <v>63</v>
      </c>
      <c r="B24" s="3" t="s">
        <v>21</v>
      </c>
      <c r="C24" s="3" t="s">
        <v>21</v>
      </c>
      <c r="D24" s="2" t="s">
        <v>12</v>
      </c>
      <c r="E24" s="32">
        <f>270+98.6</f>
        <v>368.6</v>
      </c>
      <c r="F24" s="33">
        <v>3211</v>
      </c>
      <c r="G24" s="33" t="s">
        <v>16</v>
      </c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  <c r="AP24" s="34"/>
      <c r="AQ24" s="34"/>
      <c r="AR24" s="34"/>
      <c r="AS24" s="34"/>
      <c r="AT24" s="34"/>
      <c r="AU24" s="34"/>
      <c r="AV24" s="34"/>
      <c r="AW24" s="34"/>
      <c r="AX24" s="34"/>
      <c r="AY24" s="34"/>
      <c r="AZ24" s="34"/>
      <c r="BA24" s="34"/>
      <c r="BB24" s="34"/>
      <c r="BC24" s="34"/>
      <c r="BD24" s="34"/>
      <c r="BE24" s="34"/>
      <c r="BF24" s="34"/>
      <c r="BG24" s="34"/>
      <c r="BH24" s="34"/>
      <c r="BI24" s="34"/>
      <c r="BJ24" s="34"/>
      <c r="BK24" s="34"/>
      <c r="BL24" s="34"/>
      <c r="BM24" s="34"/>
      <c r="BN24" s="34"/>
      <c r="BO24" s="34"/>
      <c r="BP24" s="34"/>
      <c r="BQ24" s="34"/>
      <c r="BR24" s="34"/>
      <c r="BS24" s="34"/>
      <c r="BT24" s="34"/>
      <c r="BU24" s="34"/>
      <c r="BV24" s="34"/>
      <c r="BW24" s="34"/>
      <c r="BX24" s="34"/>
      <c r="BY24" s="34"/>
      <c r="BZ24" s="34"/>
      <c r="CA24" s="34"/>
      <c r="CB24" s="34"/>
      <c r="CC24" s="34"/>
      <c r="CD24" s="34"/>
      <c r="CE24" s="34"/>
      <c r="CF24" s="34"/>
      <c r="CG24" s="34"/>
      <c r="CH24" s="34"/>
      <c r="CI24" s="34"/>
      <c r="CJ24" s="34"/>
      <c r="CK24" s="34"/>
      <c r="CL24" s="34"/>
      <c r="CM24" s="34"/>
      <c r="CN24" s="34"/>
      <c r="CO24" s="34"/>
      <c r="CP24" s="34"/>
      <c r="CQ24" s="34"/>
      <c r="CR24" s="34"/>
      <c r="CS24" s="34"/>
      <c r="CT24" s="34"/>
      <c r="CU24" s="34"/>
      <c r="CV24" s="34"/>
      <c r="CW24" s="34"/>
      <c r="CX24" s="34"/>
      <c r="CY24" s="34"/>
      <c r="CZ24" s="34"/>
      <c r="DA24" s="34"/>
      <c r="DB24" s="34"/>
      <c r="DC24" s="34"/>
      <c r="DD24" s="34"/>
      <c r="DE24" s="34"/>
      <c r="DF24" s="34"/>
      <c r="DG24" s="34"/>
      <c r="DH24" s="34"/>
      <c r="DI24" s="34"/>
      <c r="DJ24" s="34"/>
      <c r="DK24" s="34"/>
      <c r="DL24" s="34"/>
      <c r="DM24" s="34"/>
      <c r="DN24" s="34"/>
      <c r="DO24" s="34"/>
    </row>
    <row r="25" spans="1:119" x14ac:dyDescent="0.4">
      <c r="A25" s="15" t="s">
        <v>19</v>
      </c>
      <c r="B25" s="15"/>
      <c r="C25" s="15"/>
      <c r="D25" s="15"/>
      <c r="E25" s="7">
        <f>SUM(E24)</f>
        <v>368.6</v>
      </c>
      <c r="F25" s="10"/>
      <c r="G25" s="10"/>
    </row>
    <row r="26" spans="1:119" s="35" customFormat="1" x14ac:dyDescent="0.4">
      <c r="A26" s="2" t="s">
        <v>42</v>
      </c>
      <c r="B26" s="3" t="s">
        <v>21</v>
      </c>
      <c r="C26" s="3" t="s">
        <v>21</v>
      </c>
      <c r="D26" s="2" t="s">
        <v>12</v>
      </c>
      <c r="E26" s="32">
        <v>106.3</v>
      </c>
      <c r="F26" s="33">
        <v>3211</v>
      </c>
      <c r="G26" s="33" t="s">
        <v>16</v>
      </c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  <c r="AP26" s="34"/>
      <c r="AQ26" s="34"/>
      <c r="AR26" s="34"/>
      <c r="AS26" s="34"/>
      <c r="AT26" s="34"/>
      <c r="AU26" s="34"/>
      <c r="AV26" s="34"/>
      <c r="AW26" s="34"/>
      <c r="AX26" s="34"/>
      <c r="AY26" s="34"/>
      <c r="AZ26" s="34"/>
      <c r="BA26" s="34"/>
      <c r="BB26" s="34"/>
      <c r="BC26" s="34"/>
      <c r="BD26" s="34"/>
      <c r="BE26" s="34"/>
      <c r="BF26" s="34"/>
      <c r="BG26" s="34"/>
      <c r="BH26" s="34"/>
      <c r="BI26" s="34"/>
      <c r="BJ26" s="34"/>
      <c r="BK26" s="34"/>
      <c r="BL26" s="34"/>
      <c r="BM26" s="34"/>
      <c r="BN26" s="34"/>
      <c r="BO26" s="34"/>
      <c r="BP26" s="34"/>
      <c r="BQ26" s="34"/>
      <c r="BR26" s="34"/>
      <c r="BS26" s="34"/>
      <c r="BT26" s="34"/>
      <c r="BU26" s="34"/>
      <c r="BV26" s="34"/>
      <c r="BW26" s="34"/>
      <c r="BX26" s="34"/>
      <c r="BY26" s="34"/>
      <c r="BZ26" s="34"/>
      <c r="CA26" s="34"/>
      <c r="CB26" s="34"/>
      <c r="CC26" s="34"/>
      <c r="CD26" s="34"/>
      <c r="CE26" s="34"/>
      <c r="CF26" s="34"/>
      <c r="CG26" s="34"/>
      <c r="CH26" s="34"/>
      <c r="CI26" s="34"/>
      <c r="CJ26" s="34"/>
      <c r="CK26" s="34"/>
      <c r="CL26" s="34"/>
      <c r="CM26" s="34"/>
      <c r="CN26" s="34"/>
      <c r="CO26" s="34"/>
      <c r="CP26" s="34"/>
      <c r="CQ26" s="34"/>
      <c r="CR26" s="34"/>
      <c r="CS26" s="34"/>
      <c r="CT26" s="34"/>
      <c r="CU26" s="34"/>
      <c r="CV26" s="34"/>
      <c r="CW26" s="34"/>
      <c r="CX26" s="34"/>
      <c r="CY26" s="34"/>
      <c r="CZ26" s="34"/>
      <c r="DA26" s="34"/>
      <c r="DB26" s="34"/>
      <c r="DC26" s="34"/>
      <c r="DD26" s="34"/>
      <c r="DE26" s="34"/>
      <c r="DF26" s="34"/>
      <c r="DG26" s="34"/>
      <c r="DH26" s="34"/>
      <c r="DI26" s="34"/>
      <c r="DJ26" s="34"/>
      <c r="DK26" s="34"/>
      <c r="DL26" s="34"/>
      <c r="DM26" s="34"/>
      <c r="DN26" s="34"/>
      <c r="DO26" s="34"/>
    </row>
    <row r="27" spans="1:119" x14ac:dyDescent="0.4">
      <c r="A27" s="15" t="s">
        <v>19</v>
      </c>
      <c r="B27" s="15"/>
      <c r="C27" s="15"/>
      <c r="D27" s="15"/>
      <c r="E27" s="7">
        <f>SUM(E26)</f>
        <v>106.3</v>
      </c>
      <c r="F27" s="10"/>
      <c r="G27" s="10"/>
    </row>
    <row r="28" spans="1:119" s="35" customFormat="1" x14ac:dyDescent="0.4">
      <c r="A28" s="2" t="s">
        <v>73</v>
      </c>
      <c r="B28" s="3" t="s">
        <v>21</v>
      </c>
      <c r="C28" s="3" t="s">
        <v>21</v>
      </c>
      <c r="D28" s="2" t="s">
        <v>12</v>
      </c>
      <c r="E28" s="32">
        <v>320</v>
      </c>
      <c r="F28" s="33">
        <v>3211</v>
      </c>
      <c r="G28" s="33" t="s">
        <v>16</v>
      </c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  <c r="AP28" s="34"/>
      <c r="AQ28" s="34"/>
      <c r="AR28" s="34"/>
      <c r="AS28" s="34"/>
      <c r="AT28" s="34"/>
      <c r="AU28" s="34"/>
      <c r="AV28" s="34"/>
      <c r="AW28" s="34"/>
      <c r="AX28" s="34"/>
      <c r="AY28" s="34"/>
      <c r="AZ28" s="34"/>
      <c r="BA28" s="34"/>
      <c r="BB28" s="34"/>
      <c r="BC28" s="34"/>
      <c r="BD28" s="34"/>
      <c r="BE28" s="34"/>
      <c r="BF28" s="34"/>
      <c r="BG28" s="34"/>
      <c r="BH28" s="34"/>
      <c r="BI28" s="34"/>
      <c r="BJ28" s="34"/>
      <c r="BK28" s="34"/>
      <c r="BL28" s="34"/>
      <c r="BM28" s="34"/>
      <c r="BN28" s="34"/>
      <c r="BO28" s="34"/>
      <c r="BP28" s="34"/>
      <c r="BQ28" s="34"/>
      <c r="BR28" s="34"/>
      <c r="BS28" s="34"/>
      <c r="BT28" s="34"/>
      <c r="BU28" s="34"/>
      <c r="BV28" s="34"/>
      <c r="BW28" s="34"/>
      <c r="BX28" s="34"/>
      <c r="BY28" s="34"/>
      <c r="BZ28" s="34"/>
      <c r="CA28" s="34"/>
      <c r="CB28" s="34"/>
      <c r="CC28" s="34"/>
      <c r="CD28" s="34"/>
      <c r="CE28" s="34"/>
      <c r="CF28" s="34"/>
      <c r="CG28" s="34"/>
      <c r="CH28" s="34"/>
      <c r="CI28" s="34"/>
      <c r="CJ28" s="34"/>
      <c r="CK28" s="34"/>
      <c r="CL28" s="34"/>
      <c r="CM28" s="34"/>
      <c r="CN28" s="34"/>
      <c r="CO28" s="34"/>
      <c r="CP28" s="34"/>
      <c r="CQ28" s="34"/>
      <c r="CR28" s="34"/>
      <c r="CS28" s="34"/>
      <c r="CT28" s="34"/>
      <c r="CU28" s="34"/>
      <c r="CV28" s="34"/>
      <c r="CW28" s="34"/>
      <c r="CX28" s="34"/>
      <c r="CY28" s="34"/>
      <c r="CZ28" s="34"/>
      <c r="DA28" s="34"/>
      <c r="DB28" s="34"/>
      <c r="DC28" s="34"/>
      <c r="DD28" s="34"/>
      <c r="DE28" s="34"/>
      <c r="DF28" s="34"/>
      <c r="DG28" s="34"/>
      <c r="DH28" s="34"/>
      <c r="DI28" s="34"/>
      <c r="DJ28" s="34"/>
      <c r="DK28" s="34"/>
      <c r="DL28" s="34"/>
      <c r="DM28" s="34"/>
      <c r="DN28" s="34"/>
      <c r="DO28" s="34"/>
    </row>
    <row r="29" spans="1:119" x14ac:dyDescent="0.4">
      <c r="A29" s="15" t="s">
        <v>19</v>
      </c>
      <c r="B29" s="15"/>
      <c r="C29" s="15"/>
      <c r="D29" s="15"/>
      <c r="E29" s="7">
        <f>SUM(E28)</f>
        <v>320</v>
      </c>
      <c r="F29" s="10"/>
      <c r="G29" s="10"/>
    </row>
    <row r="30" spans="1:119" s="35" customFormat="1" x14ac:dyDescent="0.4">
      <c r="A30" s="2" t="s">
        <v>41</v>
      </c>
      <c r="B30" s="3" t="s">
        <v>21</v>
      </c>
      <c r="C30" s="3" t="s">
        <v>21</v>
      </c>
      <c r="D30" s="2" t="s">
        <v>12</v>
      </c>
      <c r="E30" s="32">
        <v>101.97</v>
      </c>
      <c r="F30" s="33">
        <v>3211</v>
      </c>
      <c r="G30" s="33" t="s">
        <v>16</v>
      </c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  <c r="AP30" s="34"/>
      <c r="AQ30" s="34"/>
      <c r="AR30" s="34"/>
      <c r="AS30" s="34"/>
      <c r="AT30" s="34"/>
      <c r="AU30" s="34"/>
      <c r="AV30" s="34"/>
      <c r="AW30" s="34"/>
      <c r="AX30" s="34"/>
      <c r="AY30" s="34"/>
      <c r="AZ30" s="34"/>
      <c r="BA30" s="34"/>
      <c r="BB30" s="34"/>
      <c r="BC30" s="34"/>
      <c r="BD30" s="34"/>
      <c r="BE30" s="34"/>
      <c r="BF30" s="34"/>
      <c r="BG30" s="34"/>
      <c r="BH30" s="34"/>
      <c r="BI30" s="34"/>
      <c r="BJ30" s="34"/>
      <c r="BK30" s="34"/>
      <c r="BL30" s="34"/>
      <c r="BM30" s="34"/>
      <c r="BN30" s="34"/>
      <c r="BO30" s="34"/>
      <c r="BP30" s="34"/>
      <c r="BQ30" s="34"/>
      <c r="BR30" s="34"/>
      <c r="BS30" s="34"/>
      <c r="BT30" s="34"/>
      <c r="BU30" s="34"/>
      <c r="BV30" s="34"/>
      <c r="BW30" s="34"/>
      <c r="BX30" s="34"/>
      <c r="BY30" s="34"/>
      <c r="BZ30" s="34"/>
      <c r="CA30" s="34"/>
      <c r="CB30" s="34"/>
      <c r="CC30" s="34"/>
      <c r="CD30" s="34"/>
      <c r="CE30" s="34"/>
      <c r="CF30" s="34"/>
      <c r="CG30" s="34"/>
      <c r="CH30" s="34"/>
      <c r="CI30" s="34"/>
      <c r="CJ30" s="34"/>
      <c r="CK30" s="34"/>
      <c r="CL30" s="34"/>
      <c r="CM30" s="34"/>
      <c r="CN30" s="34"/>
      <c r="CO30" s="34"/>
      <c r="CP30" s="34"/>
      <c r="CQ30" s="34"/>
      <c r="CR30" s="34"/>
      <c r="CS30" s="34"/>
      <c r="CT30" s="34"/>
      <c r="CU30" s="34"/>
      <c r="CV30" s="34"/>
      <c r="CW30" s="34"/>
      <c r="CX30" s="34"/>
      <c r="CY30" s="34"/>
      <c r="CZ30" s="34"/>
      <c r="DA30" s="34"/>
      <c r="DB30" s="34"/>
      <c r="DC30" s="34"/>
      <c r="DD30" s="34"/>
      <c r="DE30" s="34"/>
      <c r="DF30" s="34"/>
      <c r="DG30" s="34"/>
      <c r="DH30" s="34"/>
      <c r="DI30" s="34"/>
      <c r="DJ30" s="34"/>
      <c r="DK30" s="34"/>
      <c r="DL30" s="34"/>
      <c r="DM30" s="34"/>
      <c r="DN30" s="34"/>
      <c r="DO30" s="34"/>
    </row>
    <row r="31" spans="1:119" x14ac:dyDescent="0.4">
      <c r="A31" s="15" t="s">
        <v>19</v>
      </c>
      <c r="B31" s="15"/>
      <c r="C31" s="15"/>
      <c r="D31" s="15"/>
      <c r="E31" s="7">
        <f>SUM(E30)</f>
        <v>101.97</v>
      </c>
      <c r="F31" s="10"/>
      <c r="G31" s="10"/>
    </row>
    <row r="32" spans="1:119" s="35" customFormat="1" x14ac:dyDescent="0.4">
      <c r="A32" s="2" t="s">
        <v>66</v>
      </c>
      <c r="B32" s="3" t="s">
        <v>21</v>
      </c>
      <c r="C32" s="3" t="s">
        <v>21</v>
      </c>
      <c r="D32" s="2" t="s">
        <v>12</v>
      </c>
      <c r="E32" s="32">
        <v>540</v>
      </c>
      <c r="F32" s="33">
        <v>3211</v>
      </c>
      <c r="G32" s="33" t="s">
        <v>16</v>
      </c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  <c r="AP32" s="34"/>
      <c r="AQ32" s="34"/>
      <c r="AR32" s="34"/>
      <c r="AS32" s="34"/>
      <c r="AT32" s="34"/>
      <c r="AU32" s="34"/>
      <c r="AV32" s="34"/>
      <c r="AW32" s="34"/>
      <c r="AX32" s="34"/>
      <c r="AY32" s="34"/>
      <c r="AZ32" s="34"/>
      <c r="BA32" s="34"/>
      <c r="BB32" s="34"/>
      <c r="BC32" s="34"/>
      <c r="BD32" s="34"/>
      <c r="BE32" s="34"/>
      <c r="BF32" s="34"/>
      <c r="BG32" s="34"/>
      <c r="BH32" s="34"/>
      <c r="BI32" s="34"/>
      <c r="BJ32" s="34"/>
      <c r="BK32" s="34"/>
      <c r="BL32" s="34"/>
      <c r="BM32" s="34"/>
      <c r="BN32" s="34"/>
      <c r="BO32" s="34"/>
      <c r="BP32" s="34"/>
      <c r="BQ32" s="34"/>
      <c r="BR32" s="34"/>
      <c r="BS32" s="34"/>
      <c r="BT32" s="34"/>
      <c r="BU32" s="34"/>
      <c r="BV32" s="34"/>
      <c r="BW32" s="34"/>
      <c r="BX32" s="34"/>
      <c r="BY32" s="34"/>
      <c r="BZ32" s="34"/>
      <c r="CA32" s="34"/>
      <c r="CB32" s="34"/>
      <c r="CC32" s="34"/>
      <c r="CD32" s="34"/>
      <c r="CE32" s="34"/>
      <c r="CF32" s="34"/>
      <c r="CG32" s="34"/>
      <c r="CH32" s="34"/>
      <c r="CI32" s="34"/>
      <c r="CJ32" s="34"/>
      <c r="CK32" s="34"/>
      <c r="CL32" s="34"/>
      <c r="CM32" s="34"/>
      <c r="CN32" s="34"/>
      <c r="CO32" s="34"/>
      <c r="CP32" s="34"/>
      <c r="CQ32" s="34"/>
      <c r="CR32" s="34"/>
      <c r="CS32" s="34"/>
      <c r="CT32" s="34"/>
      <c r="CU32" s="34"/>
      <c r="CV32" s="34"/>
      <c r="CW32" s="34"/>
      <c r="CX32" s="34"/>
      <c r="CY32" s="34"/>
      <c r="CZ32" s="34"/>
      <c r="DA32" s="34"/>
      <c r="DB32" s="34"/>
      <c r="DC32" s="34"/>
      <c r="DD32" s="34"/>
      <c r="DE32" s="34"/>
      <c r="DF32" s="34"/>
      <c r="DG32" s="34"/>
      <c r="DH32" s="34"/>
      <c r="DI32" s="34"/>
      <c r="DJ32" s="34"/>
      <c r="DK32" s="34"/>
      <c r="DL32" s="34"/>
      <c r="DM32" s="34"/>
      <c r="DN32" s="34"/>
      <c r="DO32" s="34"/>
    </row>
    <row r="33" spans="1:119" x14ac:dyDescent="0.4">
      <c r="A33" s="15" t="s">
        <v>19</v>
      </c>
      <c r="B33" s="15"/>
      <c r="C33" s="15"/>
      <c r="D33" s="15"/>
      <c r="E33" s="7">
        <f>SUM(E32)</f>
        <v>540</v>
      </c>
      <c r="F33" s="10"/>
      <c r="G33" s="10"/>
    </row>
    <row r="34" spans="1:119" s="35" customFormat="1" x14ac:dyDescent="0.4">
      <c r="A34" s="2" t="s">
        <v>67</v>
      </c>
      <c r="B34" s="3" t="s">
        <v>21</v>
      </c>
      <c r="C34" s="3" t="s">
        <v>21</v>
      </c>
      <c r="D34" s="2" t="s">
        <v>12</v>
      </c>
      <c r="E34" s="32">
        <v>450</v>
      </c>
      <c r="F34" s="33">
        <v>3211</v>
      </c>
      <c r="G34" s="33" t="s">
        <v>16</v>
      </c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4"/>
      <c r="AR34" s="34"/>
      <c r="AS34" s="34"/>
      <c r="AT34" s="34"/>
      <c r="AU34" s="34"/>
      <c r="AV34" s="34"/>
      <c r="AW34" s="34"/>
      <c r="AX34" s="34"/>
      <c r="AY34" s="34"/>
      <c r="AZ34" s="34"/>
      <c r="BA34" s="34"/>
      <c r="BB34" s="34"/>
      <c r="BC34" s="34"/>
      <c r="BD34" s="34"/>
      <c r="BE34" s="34"/>
      <c r="BF34" s="34"/>
      <c r="BG34" s="34"/>
      <c r="BH34" s="34"/>
      <c r="BI34" s="34"/>
      <c r="BJ34" s="34"/>
      <c r="BK34" s="34"/>
      <c r="BL34" s="34"/>
      <c r="BM34" s="34"/>
      <c r="BN34" s="34"/>
      <c r="BO34" s="34"/>
      <c r="BP34" s="34"/>
      <c r="BQ34" s="34"/>
      <c r="BR34" s="34"/>
      <c r="BS34" s="34"/>
      <c r="BT34" s="34"/>
      <c r="BU34" s="34"/>
      <c r="BV34" s="34"/>
      <c r="BW34" s="34"/>
      <c r="BX34" s="34"/>
      <c r="BY34" s="34"/>
      <c r="BZ34" s="34"/>
      <c r="CA34" s="34"/>
      <c r="CB34" s="34"/>
      <c r="CC34" s="34"/>
      <c r="CD34" s="34"/>
      <c r="CE34" s="34"/>
      <c r="CF34" s="34"/>
      <c r="CG34" s="34"/>
      <c r="CH34" s="34"/>
      <c r="CI34" s="34"/>
      <c r="CJ34" s="34"/>
      <c r="CK34" s="34"/>
      <c r="CL34" s="34"/>
      <c r="CM34" s="34"/>
      <c r="CN34" s="34"/>
      <c r="CO34" s="34"/>
      <c r="CP34" s="34"/>
      <c r="CQ34" s="34"/>
      <c r="CR34" s="34"/>
      <c r="CS34" s="34"/>
      <c r="CT34" s="34"/>
      <c r="CU34" s="34"/>
      <c r="CV34" s="34"/>
      <c r="CW34" s="34"/>
      <c r="CX34" s="34"/>
      <c r="CY34" s="34"/>
      <c r="CZ34" s="34"/>
      <c r="DA34" s="34"/>
      <c r="DB34" s="34"/>
      <c r="DC34" s="34"/>
      <c r="DD34" s="34"/>
      <c r="DE34" s="34"/>
      <c r="DF34" s="34"/>
      <c r="DG34" s="34"/>
      <c r="DH34" s="34"/>
      <c r="DI34" s="34"/>
      <c r="DJ34" s="34"/>
      <c r="DK34" s="34"/>
      <c r="DL34" s="34"/>
      <c r="DM34" s="34"/>
      <c r="DN34" s="34"/>
      <c r="DO34" s="34"/>
    </row>
    <row r="35" spans="1:119" x14ac:dyDescent="0.4">
      <c r="A35" s="15" t="s">
        <v>19</v>
      </c>
      <c r="B35" s="15"/>
      <c r="C35" s="15"/>
      <c r="D35" s="15"/>
      <c r="E35" s="7">
        <f>SUM(E34)</f>
        <v>450</v>
      </c>
      <c r="F35" s="10"/>
      <c r="G35" s="10"/>
    </row>
    <row r="36" spans="1:119" s="35" customFormat="1" x14ac:dyDescent="0.4">
      <c r="A36" s="2" t="s">
        <v>57</v>
      </c>
      <c r="B36" s="3">
        <v>99947212783</v>
      </c>
      <c r="C36" s="3" t="s">
        <v>58</v>
      </c>
      <c r="D36" s="2" t="s">
        <v>12</v>
      </c>
      <c r="E36" s="32">
        <v>3380</v>
      </c>
      <c r="F36" s="8">
        <v>3211</v>
      </c>
      <c r="G36" s="8" t="s">
        <v>38</v>
      </c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34"/>
      <c r="AY36" s="34"/>
      <c r="AZ36" s="34"/>
      <c r="BA36" s="34"/>
      <c r="BB36" s="34"/>
      <c r="BC36" s="34"/>
      <c r="BD36" s="34"/>
      <c r="BE36" s="34"/>
      <c r="BF36" s="34"/>
      <c r="BG36" s="34"/>
      <c r="BH36" s="34"/>
      <c r="BI36" s="34"/>
      <c r="BJ36" s="34"/>
      <c r="BK36" s="34"/>
      <c r="BL36" s="34"/>
      <c r="BM36" s="34"/>
      <c r="BN36" s="34"/>
      <c r="BO36" s="34"/>
      <c r="BP36" s="34"/>
      <c r="BQ36" s="34"/>
      <c r="BR36" s="34"/>
      <c r="BS36" s="34"/>
      <c r="BT36" s="34"/>
      <c r="BU36" s="34"/>
      <c r="BV36" s="34"/>
      <c r="BW36" s="34"/>
      <c r="BX36" s="34"/>
      <c r="BY36" s="34"/>
      <c r="BZ36" s="34"/>
      <c r="CA36" s="34"/>
      <c r="CB36" s="34"/>
      <c r="CC36" s="34"/>
      <c r="CD36" s="34"/>
      <c r="CE36" s="34"/>
      <c r="CF36" s="34"/>
      <c r="CG36" s="34"/>
      <c r="CH36" s="34"/>
      <c r="CI36" s="34"/>
      <c r="CJ36" s="34"/>
      <c r="CK36" s="34"/>
      <c r="CL36" s="34"/>
      <c r="CM36" s="34"/>
      <c r="CN36" s="34"/>
      <c r="CO36" s="34"/>
      <c r="CP36" s="34"/>
      <c r="CQ36" s="34"/>
      <c r="CR36" s="34"/>
      <c r="CS36" s="34"/>
      <c r="CT36" s="34"/>
      <c r="CU36" s="34"/>
      <c r="CV36" s="34"/>
      <c r="CW36" s="34"/>
      <c r="CX36" s="34"/>
      <c r="CY36" s="34"/>
      <c r="CZ36" s="34"/>
      <c r="DA36" s="34"/>
      <c r="DB36" s="34"/>
      <c r="DC36" s="34"/>
      <c r="DD36" s="34"/>
      <c r="DE36" s="34"/>
      <c r="DF36" s="34"/>
      <c r="DG36" s="34"/>
      <c r="DH36" s="34"/>
      <c r="DI36" s="34"/>
      <c r="DJ36" s="34"/>
      <c r="DK36" s="34"/>
      <c r="DL36" s="34"/>
      <c r="DM36" s="34"/>
      <c r="DN36" s="34"/>
      <c r="DO36" s="34"/>
    </row>
    <row r="37" spans="1:119" x14ac:dyDescent="0.4">
      <c r="A37" s="23" t="s">
        <v>19</v>
      </c>
      <c r="B37" s="23"/>
      <c r="C37" s="23"/>
      <c r="D37" s="15"/>
      <c r="E37" s="7">
        <f>SUM(E36)</f>
        <v>3380</v>
      </c>
      <c r="F37" s="1"/>
      <c r="G37" s="1"/>
    </row>
    <row r="38" spans="1:119" s="35" customFormat="1" x14ac:dyDescent="0.4">
      <c r="A38" s="2" t="s">
        <v>59</v>
      </c>
      <c r="B38" s="3">
        <v>91109303119</v>
      </c>
      <c r="C38" s="3" t="s">
        <v>60</v>
      </c>
      <c r="D38" s="2" t="s">
        <v>12</v>
      </c>
      <c r="E38" s="32">
        <v>25050.720000000001</v>
      </c>
      <c r="F38" s="8">
        <v>3211</v>
      </c>
      <c r="G38" s="8" t="s">
        <v>38</v>
      </c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  <c r="AP38" s="34"/>
      <c r="AQ38" s="34"/>
      <c r="AR38" s="34"/>
      <c r="AS38" s="34"/>
      <c r="AT38" s="34"/>
      <c r="AU38" s="34"/>
      <c r="AV38" s="34"/>
      <c r="AW38" s="34"/>
      <c r="AX38" s="34"/>
      <c r="AY38" s="34"/>
      <c r="AZ38" s="34"/>
      <c r="BA38" s="34"/>
      <c r="BB38" s="34"/>
      <c r="BC38" s="34"/>
      <c r="BD38" s="34"/>
      <c r="BE38" s="34"/>
      <c r="BF38" s="34"/>
      <c r="BG38" s="34"/>
      <c r="BH38" s="34"/>
      <c r="BI38" s="34"/>
      <c r="BJ38" s="34"/>
      <c r="BK38" s="34"/>
      <c r="BL38" s="34"/>
      <c r="BM38" s="34"/>
      <c r="BN38" s="34"/>
      <c r="BO38" s="34"/>
      <c r="BP38" s="34"/>
      <c r="BQ38" s="34"/>
      <c r="BR38" s="34"/>
      <c r="BS38" s="34"/>
      <c r="BT38" s="34"/>
      <c r="BU38" s="34"/>
      <c r="BV38" s="34"/>
      <c r="BW38" s="34"/>
      <c r="BX38" s="34"/>
      <c r="BY38" s="34"/>
      <c r="BZ38" s="34"/>
      <c r="CA38" s="34"/>
      <c r="CB38" s="34"/>
      <c r="CC38" s="34"/>
      <c r="CD38" s="34"/>
      <c r="CE38" s="34"/>
      <c r="CF38" s="34"/>
      <c r="CG38" s="34"/>
      <c r="CH38" s="34"/>
      <c r="CI38" s="34"/>
      <c r="CJ38" s="34"/>
      <c r="CK38" s="34"/>
      <c r="CL38" s="34"/>
      <c r="CM38" s="34"/>
      <c r="CN38" s="34"/>
      <c r="CO38" s="34"/>
      <c r="CP38" s="34"/>
      <c r="CQ38" s="34"/>
      <c r="CR38" s="34"/>
      <c r="CS38" s="34"/>
      <c r="CT38" s="34"/>
      <c r="CU38" s="34"/>
      <c r="CV38" s="34"/>
      <c r="CW38" s="34"/>
      <c r="CX38" s="34"/>
      <c r="CY38" s="34"/>
      <c r="CZ38" s="34"/>
      <c r="DA38" s="34"/>
      <c r="DB38" s="34"/>
      <c r="DC38" s="34"/>
      <c r="DD38" s="34"/>
      <c r="DE38" s="34"/>
      <c r="DF38" s="34"/>
      <c r="DG38" s="34"/>
      <c r="DH38" s="34"/>
      <c r="DI38" s="34"/>
      <c r="DJ38" s="34"/>
      <c r="DK38" s="34"/>
      <c r="DL38" s="34"/>
      <c r="DM38" s="34"/>
      <c r="DN38" s="34"/>
      <c r="DO38" s="34"/>
    </row>
    <row r="39" spans="1:119" x14ac:dyDescent="0.4">
      <c r="A39" s="23" t="s">
        <v>19</v>
      </c>
      <c r="B39" s="23"/>
      <c r="C39" s="23"/>
      <c r="D39" s="15"/>
      <c r="E39" s="7">
        <f>SUM(E38)</f>
        <v>25050.720000000001</v>
      </c>
      <c r="F39" s="1"/>
      <c r="G39" s="1"/>
    </row>
    <row r="40" spans="1:119" s="35" customFormat="1" x14ac:dyDescent="0.4">
      <c r="A40" s="2" t="s">
        <v>61</v>
      </c>
      <c r="B40" s="3">
        <v>10766656220</v>
      </c>
      <c r="C40" s="3" t="s">
        <v>20</v>
      </c>
      <c r="D40" s="2" t="s">
        <v>12</v>
      </c>
      <c r="E40" s="32">
        <f>997.86+1080</f>
        <v>2077.86</v>
      </c>
      <c r="F40" s="8">
        <v>3211</v>
      </c>
      <c r="G40" s="8" t="s">
        <v>38</v>
      </c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  <c r="AP40" s="34"/>
      <c r="AQ40" s="34"/>
      <c r="AR40" s="34"/>
      <c r="AS40" s="34"/>
      <c r="AT40" s="34"/>
      <c r="AU40" s="34"/>
      <c r="AV40" s="34"/>
      <c r="AW40" s="34"/>
      <c r="AX40" s="34"/>
      <c r="AY40" s="34"/>
      <c r="AZ40" s="34"/>
      <c r="BA40" s="34"/>
      <c r="BB40" s="34"/>
      <c r="BC40" s="34"/>
      <c r="BD40" s="34"/>
      <c r="BE40" s="34"/>
      <c r="BF40" s="34"/>
      <c r="BG40" s="34"/>
      <c r="BH40" s="34"/>
      <c r="BI40" s="34"/>
      <c r="BJ40" s="34"/>
      <c r="BK40" s="34"/>
      <c r="BL40" s="34"/>
      <c r="BM40" s="34"/>
      <c r="BN40" s="34"/>
      <c r="BO40" s="34"/>
      <c r="BP40" s="34"/>
      <c r="BQ40" s="34"/>
      <c r="BR40" s="34"/>
      <c r="BS40" s="34"/>
      <c r="BT40" s="34"/>
      <c r="BU40" s="34"/>
      <c r="BV40" s="34"/>
      <c r="BW40" s="34"/>
      <c r="BX40" s="34"/>
      <c r="BY40" s="34"/>
      <c r="BZ40" s="34"/>
      <c r="CA40" s="34"/>
      <c r="CB40" s="34"/>
      <c r="CC40" s="34"/>
      <c r="CD40" s="34"/>
      <c r="CE40" s="34"/>
      <c r="CF40" s="34"/>
      <c r="CG40" s="34"/>
      <c r="CH40" s="34"/>
      <c r="CI40" s="34"/>
      <c r="CJ40" s="34"/>
      <c r="CK40" s="34"/>
      <c r="CL40" s="34"/>
      <c r="CM40" s="34"/>
      <c r="CN40" s="34"/>
      <c r="CO40" s="34"/>
      <c r="CP40" s="34"/>
      <c r="CQ40" s="34"/>
      <c r="CR40" s="34"/>
      <c r="CS40" s="34"/>
      <c r="CT40" s="34"/>
      <c r="CU40" s="34"/>
      <c r="CV40" s="34"/>
      <c r="CW40" s="34"/>
      <c r="CX40" s="34"/>
      <c r="CY40" s="34"/>
      <c r="CZ40" s="34"/>
      <c r="DA40" s="34"/>
      <c r="DB40" s="34"/>
      <c r="DC40" s="34"/>
      <c r="DD40" s="34"/>
      <c r="DE40" s="34"/>
      <c r="DF40" s="34"/>
      <c r="DG40" s="34"/>
      <c r="DH40" s="34"/>
      <c r="DI40" s="34"/>
      <c r="DJ40" s="34"/>
      <c r="DK40" s="34"/>
      <c r="DL40" s="34"/>
      <c r="DM40" s="34"/>
      <c r="DN40" s="34"/>
      <c r="DO40" s="34"/>
    </row>
    <row r="41" spans="1:119" x14ac:dyDescent="0.4">
      <c r="A41" s="23" t="s">
        <v>19</v>
      </c>
      <c r="B41" s="23"/>
      <c r="C41" s="23"/>
      <c r="D41" s="15"/>
      <c r="E41" s="7">
        <f>SUM(E40)</f>
        <v>2077.86</v>
      </c>
      <c r="F41" s="1"/>
      <c r="G41" s="1"/>
    </row>
    <row r="42" spans="1:119" s="35" customFormat="1" x14ac:dyDescent="0.4">
      <c r="A42" s="2" t="s">
        <v>64</v>
      </c>
      <c r="B42" s="3">
        <v>26561427801</v>
      </c>
      <c r="C42" s="3" t="s">
        <v>20</v>
      </c>
      <c r="D42" s="2" t="s">
        <v>12</v>
      </c>
      <c r="E42" s="32">
        <f>310+579.91+800+63.39</f>
        <v>1753.3</v>
      </c>
      <c r="F42" s="33">
        <v>3211</v>
      </c>
      <c r="G42" s="33" t="s">
        <v>16</v>
      </c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  <c r="AP42" s="34"/>
      <c r="AQ42" s="34"/>
      <c r="AR42" s="34"/>
      <c r="AS42" s="34"/>
      <c r="AT42" s="34"/>
      <c r="AU42" s="34"/>
      <c r="AV42" s="34"/>
      <c r="AW42" s="34"/>
      <c r="AX42" s="34"/>
      <c r="AY42" s="34"/>
      <c r="AZ42" s="34"/>
      <c r="BA42" s="34"/>
      <c r="BB42" s="34"/>
      <c r="BC42" s="34"/>
      <c r="BD42" s="34"/>
      <c r="BE42" s="34"/>
      <c r="BF42" s="34"/>
      <c r="BG42" s="34"/>
      <c r="BH42" s="34"/>
      <c r="BI42" s="34"/>
      <c r="BJ42" s="34"/>
      <c r="BK42" s="34"/>
      <c r="BL42" s="34"/>
      <c r="BM42" s="34"/>
      <c r="BN42" s="34"/>
      <c r="BO42" s="34"/>
      <c r="BP42" s="34"/>
      <c r="BQ42" s="34"/>
      <c r="BR42" s="34"/>
      <c r="BS42" s="34"/>
      <c r="BT42" s="34"/>
      <c r="BU42" s="34"/>
      <c r="BV42" s="34"/>
      <c r="BW42" s="34"/>
      <c r="BX42" s="34"/>
      <c r="BY42" s="34"/>
      <c r="BZ42" s="34"/>
      <c r="CA42" s="34"/>
      <c r="CB42" s="34"/>
      <c r="CC42" s="34"/>
      <c r="CD42" s="34"/>
      <c r="CE42" s="34"/>
      <c r="CF42" s="34"/>
      <c r="CG42" s="34"/>
      <c r="CH42" s="34"/>
      <c r="CI42" s="34"/>
      <c r="CJ42" s="34"/>
      <c r="CK42" s="34"/>
      <c r="CL42" s="34"/>
      <c r="CM42" s="34"/>
      <c r="CN42" s="34"/>
      <c r="CO42" s="34"/>
      <c r="CP42" s="34"/>
      <c r="CQ42" s="34"/>
      <c r="CR42" s="34"/>
      <c r="CS42" s="34"/>
      <c r="CT42" s="34"/>
      <c r="CU42" s="34"/>
      <c r="CV42" s="34"/>
      <c r="CW42" s="34"/>
      <c r="CX42" s="34"/>
      <c r="CY42" s="34"/>
      <c r="CZ42" s="34"/>
      <c r="DA42" s="34"/>
      <c r="DB42" s="34"/>
      <c r="DC42" s="34"/>
      <c r="DD42" s="34"/>
      <c r="DE42" s="34"/>
      <c r="DF42" s="34"/>
      <c r="DG42" s="34"/>
      <c r="DH42" s="34"/>
      <c r="DI42" s="34"/>
      <c r="DJ42" s="34"/>
      <c r="DK42" s="34"/>
      <c r="DL42" s="34"/>
      <c r="DM42" s="34"/>
      <c r="DN42" s="34"/>
      <c r="DO42" s="34"/>
    </row>
    <row r="43" spans="1:119" x14ac:dyDescent="0.4">
      <c r="A43" s="15" t="s">
        <v>19</v>
      </c>
      <c r="B43" s="15"/>
      <c r="C43" s="15"/>
      <c r="D43" s="15"/>
      <c r="E43" s="7">
        <f>SUM(E42)</f>
        <v>1753.3</v>
      </c>
      <c r="F43" s="10"/>
      <c r="G43" s="10"/>
    </row>
    <row r="44" spans="1:119" s="35" customFormat="1" x14ac:dyDescent="0.4">
      <c r="A44" s="8" t="s">
        <v>69</v>
      </c>
      <c r="B44" s="3">
        <v>58843087891</v>
      </c>
      <c r="C44" s="3" t="s">
        <v>20</v>
      </c>
      <c r="D44" s="8" t="s">
        <v>12</v>
      </c>
      <c r="E44" s="32">
        <v>98.55</v>
      </c>
      <c r="F44" s="8">
        <v>3221</v>
      </c>
      <c r="G44" s="8" t="s">
        <v>56</v>
      </c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  <c r="AP44" s="34"/>
      <c r="AQ44" s="34"/>
      <c r="AR44" s="34"/>
      <c r="AS44" s="34"/>
      <c r="AT44" s="34"/>
      <c r="AU44" s="34"/>
      <c r="AV44" s="34"/>
      <c r="AW44" s="34"/>
      <c r="AX44" s="34"/>
      <c r="AY44" s="34"/>
      <c r="AZ44" s="34"/>
      <c r="BA44" s="34"/>
      <c r="BB44" s="34"/>
      <c r="BC44" s="34"/>
      <c r="BD44" s="34"/>
      <c r="BE44" s="34"/>
      <c r="BF44" s="34"/>
      <c r="BG44" s="34"/>
      <c r="BH44" s="34"/>
      <c r="BI44" s="34"/>
      <c r="BJ44" s="34"/>
      <c r="BK44" s="34"/>
      <c r="BL44" s="34"/>
      <c r="BM44" s="34"/>
      <c r="BN44" s="34"/>
      <c r="BO44" s="34"/>
      <c r="BP44" s="34"/>
      <c r="BQ44" s="34"/>
      <c r="BR44" s="34"/>
      <c r="BS44" s="34"/>
      <c r="BT44" s="34"/>
      <c r="BU44" s="34"/>
      <c r="BV44" s="34"/>
      <c r="BW44" s="34"/>
      <c r="BX44" s="34"/>
      <c r="BY44" s="34"/>
      <c r="BZ44" s="34"/>
      <c r="CA44" s="34"/>
      <c r="CB44" s="34"/>
      <c r="CC44" s="34"/>
      <c r="CD44" s="34"/>
      <c r="CE44" s="34"/>
      <c r="CF44" s="34"/>
      <c r="CG44" s="34"/>
      <c r="CH44" s="34"/>
      <c r="CI44" s="34"/>
      <c r="CJ44" s="34"/>
      <c r="CK44" s="34"/>
      <c r="CL44" s="34"/>
      <c r="CM44" s="34"/>
      <c r="CN44" s="34"/>
      <c r="CO44" s="34"/>
      <c r="CP44" s="34"/>
      <c r="CQ44" s="34"/>
      <c r="CR44" s="34"/>
      <c r="CS44" s="34"/>
      <c r="CT44" s="34"/>
      <c r="CU44" s="34"/>
      <c r="CV44" s="34"/>
      <c r="CW44" s="34"/>
      <c r="CX44" s="34"/>
      <c r="CY44" s="34"/>
      <c r="CZ44" s="34"/>
      <c r="DA44" s="34"/>
      <c r="DB44" s="34"/>
      <c r="DC44" s="34"/>
      <c r="DD44" s="34"/>
      <c r="DE44" s="34"/>
      <c r="DF44" s="34"/>
      <c r="DG44" s="34"/>
      <c r="DH44" s="34"/>
      <c r="DI44" s="34"/>
      <c r="DJ44" s="34"/>
      <c r="DK44" s="34"/>
      <c r="DL44" s="34"/>
      <c r="DM44" s="34"/>
      <c r="DN44" s="34"/>
      <c r="DO44" s="34"/>
    </row>
    <row r="45" spans="1:119" x14ac:dyDescent="0.4">
      <c r="A45" s="23" t="s">
        <v>19</v>
      </c>
      <c r="B45" s="23"/>
      <c r="C45" s="23"/>
      <c r="D45" s="15"/>
      <c r="E45" s="7">
        <f>SUM(E44)</f>
        <v>98.55</v>
      </c>
      <c r="F45" s="1"/>
      <c r="G45" s="1"/>
    </row>
    <row r="46" spans="1:119" x14ac:dyDescent="0.4">
      <c r="A46" s="1" t="s">
        <v>22</v>
      </c>
      <c r="B46" s="1"/>
      <c r="C46" s="1"/>
      <c r="D46" s="4" t="s">
        <v>12</v>
      </c>
      <c r="E46" s="31">
        <f>600+450</f>
        <v>1050</v>
      </c>
      <c r="F46" s="1">
        <v>3221</v>
      </c>
      <c r="G46" s="1" t="s">
        <v>56</v>
      </c>
    </row>
    <row r="47" spans="1:119" x14ac:dyDescent="0.4">
      <c r="A47" s="23" t="s">
        <v>19</v>
      </c>
      <c r="B47" s="23"/>
      <c r="C47" s="23"/>
      <c r="D47" s="15"/>
      <c r="E47" s="7">
        <f>SUM(E46:E46)</f>
        <v>1050</v>
      </c>
      <c r="F47" s="1"/>
      <c r="G47" s="1"/>
    </row>
    <row r="48" spans="1:119" x14ac:dyDescent="0.4">
      <c r="A48" s="1" t="s">
        <v>45</v>
      </c>
      <c r="B48" s="8">
        <v>55477974103</v>
      </c>
      <c r="C48" s="3" t="s">
        <v>20</v>
      </c>
      <c r="D48" s="4" t="s">
        <v>12</v>
      </c>
      <c r="E48" s="31">
        <v>2546.5100000000002</v>
      </c>
      <c r="F48" s="1">
        <v>3223</v>
      </c>
      <c r="G48" s="1" t="s">
        <v>37</v>
      </c>
    </row>
    <row r="49" spans="1:119" x14ac:dyDescent="0.4">
      <c r="A49" s="24" t="s">
        <v>19</v>
      </c>
      <c r="B49" s="25"/>
      <c r="C49" s="26"/>
      <c r="D49" s="4"/>
      <c r="E49" s="7">
        <f>SUM(E48)</f>
        <v>2546.5100000000002</v>
      </c>
      <c r="F49" s="1"/>
      <c r="G49" s="1"/>
    </row>
    <row r="50" spans="1:119" s="35" customFormat="1" x14ac:dyDescent="0.4">
      <c r="A50" s="2" t="s">
        <v>76</v>
      </c>
      <c r="B50" s="3">
        <v>28495895537</v>
      </c>
      <c r="C50" s="3" t="s">
        <v>20</v>
      </c>
      <c r="D50" s="8" t="s">
        <v>12</v>
      </c>
      <c r="E50" s="32">
        <v>2439.61</v>
      </c>
      <c r="F50" s="8">
        <v>3224</v>
      </c>
      <c r="G50" s="8" t="s">
        <v>65</v>
      </c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  <c r="AP50" s="34"/>
      <c r="AQ50" s="34"/>
      <c r="AR50" s="34"/>
      <c r="AS50" s="34"/>
      <c r="AT50" s="34"/>
      <c r="AU50" s="34"/>
      <c r="AV50" s="34"/>
      <c r="AW50" s="34"/>
      <c r="AX50" s="34"/>
      <c r="AY50" s="34"/>
      <c r="AZ50" s="34"/>
      <c r="BA50" s="34"/>
      <c r="BB50" s="34"/>
      <c r="BC50" s="34"/>
      <c r="BD50" s="34"/>
      <c r="BE50" s="34"/>
      <c r="BF50" s="34"/>
      <c r="BG50" s="34"/>
      <c r="BH50" s="34"/>
      <c r="BI50" s="34"/>
      <c r="BJ50" s="34"/>
      <c r="BK50" s="34"/>
      <c r="BL50" s="34"/>
      <c r="BM50" s="34"/>
      <c r="BN50" s="34"/>
      <c r="BO50" s="34"/>
      <c r="BP50" s="34"/>
      <c r="BQ50" s="34"/>
      <c r="BR50" s="34"/>
      <c r="BS50" s="34"/>
      <c r="BT50" s="34"/>
      <c r="BU50" s="34"/>
      <c r="BV50" s="34"/>
      <c r="BW50" s="34"/>
      <c r="BX50" s="34"/>
      <c r="BY50" s="34"/>
      <c r="BZ50" s="34"/>
      <c r="CA50" s="34"/>
      <c r="CB50" s="34"/>
      <c r="CC50" s="34"/>
      <c r="CD50" s="34"/>
      <c r="CE50" s="34"/>
      <c r="CF50" s="34"/>
      <c r="CG50" s="34"/>
      <c r="CH50" s="34"/>
      <c r="CI50" s="34"/>
      <c r="CJ50" s="34"/>
      <c r="CK50" s="34"/>
      <c r="CL50" s="34"/>
      <c r="CM50" s="34"/>
      <c r="CN50" s="34"/>
      <c r="CO50" s="34"/>
      <c r="CP50" s="34"/>
      <c r="CQ50" s="34"/>
      <c r="CR50" s="34"/>
      <c r="CS50" s="34"/>
      <c r="CT50" s="34"/>
      <c r="CU50" s="34"/>
      <c r="CV50" s="34"/>
      <c r="CW50" s="34"/>
      <c r="CX50" s="34"/>
      <c r="CY50" s="34"/>
      <c r="CZ50" s="34"/>
      <c r="DA50" s="34"/>
      <c r="DB50" s="34"/>
      <c r="DC50" s="34"/>
      <c r="DD50" s="34"/>
      <c r="DE50" s="34"/>
      <c r="DF50" s="34"/>
      <c r="DG50" s="34"/>
      <c r="DH50" s="34"/>
      <c r="DI50" s="34"/>
      <c r="DJ50" s="34"/>
      <c r="DK50" s="34"/>
      <c r="DL50" s="34"/>
      <c r="DM50" s="34"/>
      <c r="DN50" s="34"/>
      <c r="DO50" s="34"/>
    </row>
    <row r="51" spans="1:119" x14ac:dyDescent="0.4">
      <c r="A51" s="23" t="s">
        <v>19</v>
      </c>
      <c r="B51" s="23"/>
      <c r="C51" s="23"/>
      <c r="D51" s="15"/>
      <c r="E51" s="7">
        <f>SUM(E50)</f>
        <v>2439.61</v>
      </c>
      <c r="F51" s="1"/>
      <c r="G51" s="1"/>
    </row>
    <row r="52" spans="1:119" x14ac:dyDescent="0.4">
      <c r="A52" s="1" t="s">
        <v>22</v>
      </c>
      <c r="B52" s="1"/>
      <c r="C52" s="1"/>
      <c r="D52" s="4" t="s">
        <v>10</v>
      </c>
      <c r="E52" s="31">
        <v>970</v>
      </c>
      <c r="F52" s="1">
        <v>3295</v>
      </c>
      <c r="G52" s="1" t="s">
        <v>23</v>
      </c>
    </row>
    <row r="53" spans="1:119" x14ac:dyDescent="0.4">
      <c r="A53" s="23" t="s">
        <v>19</v>
      </c>
      <c r="B53" s="23"/>
      <c r="C53" s="23"/>
      <c r="D53" s="15"/>
      <c r="E53" s="7">
        <f>SUM(E52)</f>
        <v>970</v>
      </c>
      <c r="F53" s="1"/>
      <c r="G53" s="1"/>
    </row>
    <row r="54" spans="1:119" x14ac:dyDescent="0.4">
      <c r="A54" s="1" t="s">
        <v>22</v>
      </c>
      <c r="B54" s="1"/>
      <c r="C54" s="1"/>
      <c r="D54" s="4" t="s">
        <v>10</v>
      </c>
      <c r="E54" s="31">
        <v>1306.94</v>
      </c>
      <c r="F54" s="1">
        <v>3291</v>
      </c>
      <c r="G54" s="1" t="s">
        <v>24</v>
      </c>
    </row>
    <row r="55" spans="1:119" x14ac:dyDescent="0.4">
      <c r="A55" s="23" t="s">
        <v>19</v>
      </c>
      <c r="B55" s="23"/>
      <c r="C55" s="23"/>
      <c r="D55" s="15"/>
      <c r="E55" s="7">
        <f>SUM(E54)</f>
        <v>1306.94</v>
      </c>
      <c r="F55" s="1"/>
      <c r="G55" s="1"/>
    </row>
    <row r="56" spans="1:119" x14ac:dyDescent="0.4">
      <c r="A56" s="2" t="s">
        <v>35</v>
      </c>
      <c r="B56" s="3">
        <v>81793146560</v>
      </c>
      <c r="C56" s="3" t="s">
        <v>20</v>
      </c>
      <c r="D56" s="2" t="s">
        <v>12</v>
      </c>
      <c r="E56" s="32">
        <v>172.45</v>
      </c>
      <c r="F56" s="8">
        <v>3231</v>
      </c>
      <c r="G56" s="8" t="s">
        <v>25</v>
      </c>
    </row>
    <row r="57" spans="1:119" x14ac:dyDescent="0.4">
      <c r="A57" s="23" t="s">
        <v>19</v>
      </c>
      <c r="B57" s="23"/>
      <c r="C57" s="23"/>
      <c r="D57" s="9"/>
      <c r="E57" s="7">
        <f>SUM(E56)</f>
        <v>172.45</v>
      </c>
      <c r="F57" s="1"/>
      <c r="G57" s="1"/>
    </row>
    <row r="58" spans="1:119" x14ac:dyDescent="0.4">
      <c r="A58" s="1" t="s">
        <v>45</v>
      </c>
      <c r="B58" s="8">
        <v>55477974103</v>
      </c>
      <c r="C58" s="3" t="s">
        <v>20</v>
      </c>
      <c r="D58" s="4" t="s">
        <v>12</v>
      </c>
      <c r="E58" s="31">
        <v>2925.15</v>
      </c>
      <c r="F58" s="1">
        <v>3234</v>
      </c>
      <c r="G58" s="1" t="s">
        <v>46</v>
      </c>
    </row>
    <row r="59" spans="1:119" x14ac:dyDescent="0.4">
      <c r="A59" s="24" t="s">
        <v>19</v>
      </c>
      <c r="B59" s="25"/>
      <c r="C59" s="26"/>
      <c r="D59" s="4"/>
      <c r="E59" s="7">
        <f>SUM(E58)</f>
        <v>2925.15</v>
      </c>
      <c r="F59" s="1"/>
      <c r="G59" s="1"/>
    </row>
    <row r="60" spans="1:119" x14ac:dyDescent="0.4">
      <c r="A60" s="1" t="s">
        <v>27</v>
      </c>
      <c r="B60" s="1">
        <v>22597784145</v>
      </c>
      <c r="C60" s="1"/>
      <c r="D60" s="4" t="s">
        <v>10</v>
      </c>
      <c r="E60" s="31">
        <v>1780.98</v>
      </c>
      <c r="F60" s="1">
        <v>3237</v>
      </c>
      <c r="G60" s="1" t="s">
        <v>26</v>
      </c>
    </row>
    <row r="61" spans="1:119" x14ac:dyDescent="0.4">
      <c r="A61" s="24" t="s">
        <v>19</v>
      </c>
      <c r="B61" s="25"/>
      <c r="C61" s="26"/>
      <c r="D61" s="4"/>
      <c r="E61" s="7">
        <f>SUM(E60)</f>
        <v>1780.98</v>
      </c>
      <c r="F61" s="1"/>
      <c r="G61" s="1"/>
    </row>
    <row r="62" spans="1:119" x14ac:dyDescent="0.4">
      <c r="A62" s="1" t="s">
        <v>27</v>
      </c>
      <c r="B62" s="8">
        <v>22597784145</v>
      </c>
      <c r="C62" s="3" t="s">
        <v>20</v>
      </c>
      <c r="D62" s="8" t="s">
        <v>12</v>
      </c>
      <c r="E62" s="31">
        <v>820.57</v>
      </c>
      <c r="F62" s="1">
        <v>3237</v>
      </c>
      <c r="G62" s="1" t="s">
        <v>26</v>
      </c>
    </row>
    <row r="63" spans="1:119" x14ac:dyDescent="0.4">
      <c r="A63" s="23" t="s">
        <v>19</v>
      </c>
      <c r="B63" s="23"/>
      <c r="C63" s="23"/>
      <c r="D63" s="15"/>
      <c r="E63" s="7">
        <f>SUM(E62)</f>
        <v>820.57</v>
      </c>
      <c r="F63" s="1"/>
      <c r="G63" s="1"/>
    </row>
    <row r="64" spans="1:119" x14ac:dyDescent="0.4">
      <c r="A64" s="1" t="s">
        <v>28</v>
      </c>
      <c r="B64" s="11" t="s">
        <v>21</v>
      </c>
      <c r="C64" s="11" t="s">
        <v>21</v>
      </c>
      <c r="D64" s="4" t="s">
        <v>10</v>
      </c>
      <c r="E64" s="31">
        <v>302.88</v>
      </c>
      <c r="F64" s="1">
        <v>3237</v>
      </c>
      <c r="G64" s="1" t="s">
        <v>29</v>
      </c>
    </row>
    <row r="65" spans="1:7" x14ac:dyDescent="0.4">
      <c r="A65" s="23" t="s">
        <v>19</v>
      </c>
      <c r="B65" s="23"/>
      <c r="C65" s="23"/>
      <c r="D65" s="15"/>
      <c r="E65" s="7">
        <f>SUM(E64)</f>
        <v>302.88</v>
      </c>
      <c r="F65" s="1"/>
      <c r="G65" s="1"/>
    </row>
    <row r="66" spans="1:7" x14ac:dyDescent="0.4">
      <c r="A66" s="1" t="s">
        <v>48</v>
      </c>
      <c r="B66" s="11" t="s">
        <v>21</v>
      </c>
      <c r="C66" s="11" t="s">
        <v>21</v>
      </c>
      <c r="D66" s="4" t="s">
        <v>10</v>
      </c>
      <c r="E66" s="31">
        <f>471.5+323.47</f>
        <v>794.97</v>
      </c>
      <c r="F66" s="1">
        <v>3237</v>
      </c>
      <c r="G66" s="1" t="s">
        <v>29</v>
      </c>
    </row>
    <row r="67" spans="1:7" x14ac:dyDescent="0.4">
      <c r="A67" s="23" t="s">
        <v>19</v>
      </c>
      <c r="B67" s="23"/>
      <c r="C67" s="23"/>
      <c r="D67" s="15"/>
      <c r="E67" s="7">
        <f>SUM(E66)</f>
        <v>794.97</v>
      </c>
      <c r="F67" s="1"/>
      <c r="G67" s="1"/>
    </row>
    <row r="68" spans="1:7" x14ac:dyDescent="0.4">
      <c r="A68" s="1" t="s">
        <v>49</v>
      </c>
      <c r="B68" s="11" t="s">
        <v>21</v>
      </c>
      <c r="C68" s="11" t="s">
        <v>21</v>
      </c>
      <c r="D68" s="4" t="s">
        <v>10</v>
      </c>
      <c r="E68" s="31">
        <v>1340.5</v>
      </c>
      <c r="F68" s="1">
        <v>3237</v>
      </c>
      <c r="G68" s="1" t="s">
        <v>29</v>
      </c>
    </row>
    <row r="69" spans="1:7" x14ac:dyDescent="0.4">
      <c r="A69" s="23" t="s">
        <v>19</v>
      </c>
      <c r="B69" s="23"/>
      <c r="C69" s="23"/>
      <c r="D69" s="15"/>
      <c r="E69" s="7">
        <f>SUM(E68)</f>
        <v>1340.5</v>
      </c>
      <c r="F69" s="1"/>
      <c r="G69" s="1"/>
    </row>
    <row r="70" spans="1:7" x14ac:dyDescent="0.4">
      <c r="A70" s="1" t="s">
        <v>50</v>
      </c>
      <c r="B70" s="11" t="s">
        <v>21</v>
      </c>
      <c r="C70" s="11" t="s">
        <v>21</v>
      </c>
      <c r="D70" s="4" t="s">
        <v>10</v>
      </c>
      <c r="E70" s="31">
        <v>358.72</v>
      </c>
      <c r="F70" s="1">
        <v>3237</v>
      </c>
      <c r="G70" s="1" t="s">
        <v>29</v>
      </c>
    </row>
    <row r="71" spans="1:7" x14ac:dyDescent="0.4">
      <c r="A71" s="23" t="s">
        <v>19</v>
      </c>
      <c r="B71" s="23"/>
      <c r="C71" s="23"/>
      <c r="D71" s="15"/>
      <c r="E71" s="7">
        <f>SUM(E70)</f>
        <v>358.72</v>
      </c>
      <c r="F71" s="1"/>
      <c r="G71" s="1"/>
    </row>
    <row r="72" spans="1:7" x14ac:dyDescent="0.4">
      <c r="A72" s="1" t="s">
        <v>51</v>
      </c>
      <c r="B72" s="11" t="s">
        <v>21</v>
      </c>
      <c r="C72" s="11" t="s">
        <v>21</v>
      </c>
      <c r="D72" s="4" t="s">
        <v>10</v>
      </c>
      <c r="E72" s="31">
        <v>448.4</v>
      </c>
      <c r="F72" s="1">
        <v>3237</v>
      </c>
      <c r="G72" s="1" t="s">
        <v>29</v>
      </c>
    </row>
    <row r="73" spans="1:7" x14ac:dyDescent="0.4">
      <c r="A73" s="23" t="s">
        <v>19</v>
      </c>
      <c r="B73" s="23"/>
      <c r="C73" s="23"/>
      <c r="D73" s="15"/>
      <c r="E73" s="7">
        <f>SUM(E72)</f>
        <v>448.4</v>
      </c>
      <c r="F73" s="1"/>
      <c r="G73" s="1"/>
    </row>
    <row r="74" spans="1:7" x14ac:dyDescent="0.4">
      <c r="A74" s="1" t="s">
        <v>52</v>
      </c>
      <c r="B74" s="11" t="s">
        <v>21</v>
      </c>
      <c r="C74" s="11" t="s">
        <v>21</v>
      </c>
      <c r="D74" s="4" t="s">
        <v>10</v>
      </c>
      <c r="E74" s="31">
        <v>94.65</v>
      </c>
      <c r="F74" s="1">
        <v>3237</v>
      </c>
      <c r="G74" s="1" t="s">
        <v>29</v>
      </c>
    </row>
    <row r="75" spans="1:7" x14ac:dyDescent="0.4">
      <c r="A75" s="23" t="s">
        <v>19</v>
      </c>
      <c r="B75" s="23"/>
      <c r="C75" s="23"/>
      <c r="D75" s="15"/>
      <c r="E75" s="7">
        <f>SUM(E74)</f>
        <v>94.65</v>
      </c>
      <c r="F75" s="1"/>
      <c r="G75" s="1"/>
    </row>
    <row r="76" spans="1:7" x14ac:dyDescent="0.4">
      <c r="A76" s="1" t="s">
        <v>53</v>
      </c>
      <c r="B76" s="11" t="s">
        <v>21</v>
      </c>
      <c r="C76" s="11" t="s">
        <v>21</v>
      </c>
      <c r="D76" s="4" t="s">
        <v>10</v>
      </c>
      <c r="E76" s="31">
        <v>875.6</v>
      </c>
      <c r="F76" s="1">
        <v>3237</v>
      </c>
      <c r="G76" s="1" t="s">
        <v>29</v>
      </c>
    </row>
    <row r="77" spans="1:7" x14ac:dyDescent="0.4">
      <c r="A77" s="23" t="s">
        <v>19</v>
      </c>
      <c r="B77" s="23"/>
      <c r="C77" s="23"/>
      <c r="D77" s="15"/>
      <c r="E77" s="7">
        <f>SUM(E76)</f>
        <v>875.6</v>
      </c>
      <c r="F77" s="1"/>
      <c r="G77" s="1"/>
    </row>
    <row r="78" spans="1:7" x14ac:dyDescent="0.4">
      <c r="A78" s="1" t="s">
        <v>54</v>
      </c>
      <c r="B78" s="11" t="s">
        <v>21</v>
      </c>
      <c r="C78" s="11" t="s">
        <v>21</v>
      </c>
      <c r="D78" s="4" t="s">
        <v>10</v>
      </c>
      <c r="E78" s="31">
        <v>109.44</v>
      </c>
      <c r="F78" s="1">
        <v>3237</v>
      </c>
      <c r="G78" s="1" t="s">
        <v>29</v>
      </c>
    </row>
    <row r="79" spans="1:7" x14ac:dyDescent="0.4">
      <c r="A79" s="23" t="s">
        <v>19</v>
      </c>
      <c r="B79" s="23"/>
      <c r="C79" s="23"/>
      <c r="D79" s="15"/>
      <c r="E79" s="7">
        <f>SUM(E78)</f>
        <v>109.44</v>
      </c>
      <c r="F79" s="1"/>
      <c r="G79" s="1"/>
    </row>
    <row r="80" spans="1:7" x14ac:dyDescent="0.4">
      <c r="A80" s="1" t="s">
        <v>70</v>
      </c>
      <c r="B80" s="1">
        <v>56298700504</v>
      </c>
      <c r="C80" s="11" t="s">
        <v>20</v>
      </c>
      <c r="D80" s="4" t="s">
        <v>12</v>
      </c>
      <c r="E80" s="31">
        <v>21.25</v>
      </c>
      <c r="F80" s="1">
        <v>3237</v>
      </c>
      <c r="G80" s="1" t="s">
        <v>71</v>
      </c>
    </row>
    <row r="81" spans="1:119" x14ac:dyDescent="0.4">
      <c r="A81" s="23" t="s">
        <v>19</v>
      </c>
      <c r="B81" s="23"/>
      <c r="C81" s="23"/>
      <c r="D81" s="15"/>
      <c r="E81" s="7">
        <f>SUM(E80)</f>
        <v>21.25</v>
      </c>
      <c r="F81" s="1"/>
      <c r="G81" s="1"/>
    </row>
    <row r="82" spans="1:119" s="35" customFormat="1" x14ac:dyDescent="0.4">
      <c r="A82" s="2" t="s">
        <v>30</v>
      </c>
      <c r="B82" s="3">
        <v>51464035493</v>
      </c>
      <c r="C82" s="3" t="s">
        <v>20</v>
      </c>
      <c r="D82" s="2" t="s">
        <v>12</v>
      </c>
      <c r="E82" s="32">
        <v>200</v>
      </c>
      <c r="F82" s="8">
        <v>3238</v>
      </c>
      <c r="G82" s="8" t="s">
        <v>31</v>
      </c>
      <c r="H82" s="34"/>
      <c r="I82" s="34"/>
      <c r="J82" s="34"/>
      <c r="K82" s="34"/>
      <c r="L82" s="34"/>
      <c r="M82" s="34"/>
      <c r="N82" s="34"/>
      <c r="O82" s="34"/>
      <c r="P82" s="34"/>
      <c r="Q82" s="34"/>
      <c r="R82" s="34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  <c r="AF82" s="34"/>
      <c r="AG82" s="34"/>
      <c r="AH82" s="34"/>
      <c r="AI82" s="34"/>
      <c r="AJ82" s="34"/>
      <c r="AK82" s="34"/>
      <c r="AL82" s="34"/>
      <c r="AM82" s="34"/>
      <c r="AN82" s="34"/>
      <c r="AO82" s="34"/>
      <c r="AP82" s="34"/>
      <c r="AQ82" s="34"/>
      <c r="AR82" s="34"/>
      <c r="AS82" s="34"/>
      <c r="AT82" s="34"/>
      <c r="AU82" s="34"/>
      <c r="AV82" s="34"/>
      <c r="AW82" s="34"/>
      <c r="AX82" s="34"/>
      <c r="AY82" s="34"/>
      <c r="AZ82" s="34"/>
      <c r="BA82" s="34"/>
      <c r="BB82" s="34"/>
      <c r="BC82" s="34"/>
      <c r="BD82" s="34"/>
      <c r="BE82" s="34"/>
      <c r="BF82" s="34"/>
      <c r="BG82" s="34"/>
      <c r="BH82" s="34"/>
      <c r="BI82" s="34"/>
      <c r="BJ82" s="34"/>
      <c r="BK82" s="34"/>
      <c r="BL82" s="34"/>
      <c r="BM82" s="34"/>
      <c r="BN82" s="34"/>
      <c r="BO82" s="34"/>
      <c r="BP82" s="34"/>
      <c r="BQ82" s="34"/>
      <c r="BR82" s="34"/>
      <c r="BS82" s="34"/>
      <c r="BT82" s="34"/>
      <c r="BU82" s="34"/>
      <c r="BV82" s="34"/>
      <c r="BW82" s="34"/>
      <c r="BX82" s="34"/>
      <c r="BY82" s="34"/>
      <c r="BZ82" s="34"/>
      <c r="CA82" s="34"/>
      <c r="CB82" s="34"/>
      <c r="CC82" s="34"/>
      <c r="CD82" s="34"/>
      <c r="CE82" s="34"/>
      <c r="CF82" s="34"/>
      <c r="CG82" s="34"/>
      <c r="CH82" s="34"/>
      <c r="CI82" s="34"/>
      <c r="CJ82" s="34"/>
      <c r="CK82" s="34"/>
      <c r="CL82" s="34"/>
      <c r="CM82" s="34"/>
      <c r="CN82" s="34"/>
      <c r="CO82" s="34"/>
      <c r="CP82" s="34"/>
      <c r="CQ82" s="34"/>
      <c r="CR82" s="34"/>
      <c r="CS82" s="34"/>
      <c r="CT82" s="34"/>
      <c r="CU82" s="34"/>
      <c r="CV82" s="34"/>
      <c r="CW82" s="34"/>
      <c r="CX82" s="34"/>
      <c r="CY82" s="34"/>
      <c r="CZ82" s="34"/>
      <c r="DA82" s="34"/>
      <c r="DB82" s="34"/>
      <c r="DC82" s="34"/>
      <c r="DD82" s="34"/>
      <c r="DE82" s="34"/>
      <c r="DF82" s="34"/>
      <c r="DG82" s="34"/>
      <c r="DH82" s="34"/>
      <c r="DI82" s="34"/>
      <c r="DJ82" s="34"/>
      <c r="DK82" s="34"/>
      <c r="DL82" s="34"/>
      <c r="DM82" s="34"/>
      <c r="DN82" s="34"/>
      <c r="DO82" s="34"/>
    </row>
    <row r="83" spans="1:119" x14ac:dyDescent="0.4">
      <c r="A83" s="23" t="s">
        <v>19</v>
      </c>
      <c r="B83" s="23"/>
      <c r="C83" s="23"/>
      <c r="D83" s="15"/>
      <c r="E83" s="7">
        <f>SUM(E82)</f>
        <v>200</v>
      </c>
      <c r="F83" s="1"/>
      <c r="G83" s="1"/>
    </row>
    <row r="84" spans="1:119" s="35" customFormat="1" x14ac:dyDescent="0.4">
      <c r="A84" s="2" t="s">
        <v>39</v>
      </c>
      <c r="B84" s="3">
        <v>75572920534</v>
      </c>
      <c r="C84" s="3" t="s">
        <v>40</v>
      </c>
      <c r="D84" s="2" t="s">
        <v>12</v>
      </c>
      <c r="E84" s="32">
        <v>1650</v>
      </c>
      <c r="F84" s="8">
        <v>3239</v>
      </c>
      <c r="G84" s="8" t="s">
        <v>38</v>
      </c>
      <c r="H84" s="34"/>
      <c r="I84" s="34"/>
      <c r="J84" s="34"/>
      <c r="K84" s="34"/>
      <c r="L84" s="34"/>
      <c r="M84" s="34"/>
      <c r="N84" s="34"/>
      <c r="O84" s="34"/>
      <c r="P84" s="34"/>
      <c r="Q84" s="34"/>
      <c r="R84" s="34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  <c r="AF84" s="34"/>
      <c r="AG84" s="34"/>
      <c r="AH84" s="34"/>
      <c r="AI84" s="34"/>
      <c r="AJ84" s="34"/>
      <c r="AK84" s="34"/>
      <c r="AL84" s="34"/>
      <c r="AM84" s="34"/>
      <c r="AN84" s="34"/>
      <c r="AO84" s="34"/>
      <c r="AP84" s="34"/>
      <c r="AQ84" s="34"/>
      <c r="AR84" s="34"/>
      <c r="AS84" s="34"/>
      <c r="AT84" s="34"/>
      <c r="AU84" s="34"/>
      <c r="AV84" s="34"/>
      <c r="AW84" s="34"/>
      <c r="AX84" s="34"/>
      <c r="AY84" s="34"/>
      <c r="AZ84" s="34"/>
      <c r="BA84" s="34"/>
      <c r="BB84" s="34"/>
      <c r="BC84" s="34"/>
      <c r="BD84" s="34"/>
      <c r="BE84" s="34"/>
      <c r="BF84" s="34"/>
      <c r="BG84" s="34"/>
      <c r="BH84" s="34"/>
      <c r="BI84" s="34"/>
      <c r="BJ84" s="34"/>
      <c r="BK84" s="34"/>
      <c r="BL84" s="34"/>
      <c r="BM84" s="34"/>
      <c r="BN84" s="34"/>
      <c r="BO84" s="34"/>
      <c r="BP84" s="34"/>
      <c r="BQ84" s="34"/>
      <c r="BR84" s="34"/>
      <c r="BS84" s="34"/>
      <c r="BT84" s="34"/>
      <c r="BU84" s="34"/>
      <c r="BV84" s="34"/>
      <c r="BW84" s="34"/>
      <c r="BX84" s="34"/>
      <c r="BY84" s="34"/>
      <c r="BZ84" s="34"/>
      <c r="CA84" s="34"/>
      <c r="CB84" s="34"/>
      <c r="CC84" s="34"/>
      <c r="CD84" s="34"/>
      <c r="CE84" s="34"/>
      <c r="CF84" s="34"/>
      <c r="CG84" s="34"/>
      <c r="CH84" s="34"/>
      <c r="CI84" s="34"/>
      <c r="CJ84" s="34"/>
      <c r="CK84" s="34"/>
      <c r="CL84" s="34"/>
      <c r="CM84" s="34"/>
      <c r="CN84" s="34"/>
      <c r="CO84" s="34"/>
      <c r="CP84" s="34"/>
      <c r="CQ84" s="34"/>
      <c r="CR84" s="34"/>
      <c r="CS84" s="34"/>
      <c r="CT84" s="34"/>
      <c r="CU84" s="34"/>
      <c r="CV84" s="34"/>
      <c r="CW84" s="34"/>
      <c r="CX84" s="34"/>
      <c r="CY84" s="34"/>
      <c r="CZ84" s="34"/>
      <c r="DA84" s="34"/>
      <c r="DB84" s="34"/>
      <c r="DC84" s="34"/>
      <c r="DD84" s="34"/>
      <c r="DE84" s="34"/>
      <c r="DF84" s="34"/>
      <c r="DG84" s="34"/>
      <c r="DH84" s="34"/>
      <c r="DI84" s="34"/>
      <c r="DJ84" s="34"/>
      <c r="DK84" s="34"/>
      <c r="DL84" s="34"/>
      <c r="DM84" s="34"/>
      <c r="DN84" s="34"/>
      <c r="DO84" s="34"/>
    </row>
    <row r="85" spans="1:119" x14ac:dyDescent="0.4">
      <c r="A85" s="23" t="s">
        <v>19</v>
      </c>
      <c r="B85" s="23"/>
      <c r="C85" s="23"/>
      <c r="D85" s="15"/>
      <c r="E85" s="7">
        <f>SUM(E84)</f>
        <v>1650</v>
      </c>
      <c r="F85" s="1"/>
      <c r="G85" s="1"/>
    </row>
    <row r="86" spans="1:119" s="35" customFormat="1" x14ac:dyDescent="0.4">
      <c r="A86" s="2" t="s">
        <v>76</v>
      </c>
      <c r="B86" s="3">
        <v>28495895537</v>
      </c>
      <c r="C86" s="3" t="s">
        <v>20</v>
      </c>
      <c r="D86" s="8" t="s">
        <v>12</v>
      </c>
      <c r="E86" s="32">
        <v>2400</v>
      </c>
      <c r="F86" s="8">
        <v>3293</v>
      </c>
      <c r="G86" s="8" t="s">
        <v>36</v>
      </c>
      <c r="H86" s="34"/>
      <c r="I86" s="34"/>
      <c r="J86" s="34"/>
      <c r="K86" s="34"/>
      <c r="L86" s="34"/>
      <c r="M86" s="34"/>
      <c r="N86" s="34"/>
      <c r="O86" s="34"/>
      <c r="P86" s="34"/>
      <c r="Q86" s="34"/>
      <c r="R86" s="34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  <c r="AF86" s="34"/>
      <c r="AG86" s="34"/>
      <c r="AH86" s="34"/>
      <c r="AI86" s="34"/>
      <c r="AJ86" s="34"/>
      <c r="AK86" s="34"/>
      <c r="AL86" s="34"/>
      <c r="AM86" s="34"/>
      <c r="AN86" s="34"/>
      <c r="AO86" s="34"/>
      <c r="AP86" s="34"/>
      <c r="AQ86" s="34"/>
      <c r="AR86" s="34"/>
      <c r="AS86" s="34"/>
      <c r="AT86" s="34"/>
      <c r="AU86" s="34"/>
      <c r="AV86" s="34"/>
      <c r="AW86" s="34"/>
      <c r="AX86" s="34"/>
      <c r="AY86" s="34"/>
      <c r="AZ86" s="34"/>
      <c r="BA86" s="34"/>
      <c r="BB86" s="34"/>
      <c r="BC86" s="34"/>
      <c r="BD86" s="34"/>
      <c r="BE86" s="34"/>
      <c r="BF86" s="34"/>
      <c r="BG86" s="34"/>
      <c r="BH86" s="34"/>
      <c r="BI86" s="34"/>
      <c r="BJ86" s="34"/>
      <c r="BK86" s="34"/>
      <c r="BL86" s="34"/>
      <c r="BM86" s="34"/>
      <c r="BN86" s="34"/>
      <c r="BO86" s="34"/>
      <c r="BP86" s="34"/>
      <c r="BQ86" s="34"/>
      <c r="BR86" s="34"/>
      <c r="BS86" s="34"/>
      <c r="BT86" s="34"/>
      <c r="BU86" s="34"/>
      <c r="BV86" s="34"/>
      <c r="BW86" s="34"/>
      <c r="BX86" s="34"/>
      <c r="BY86" s="34"/>
      <c r="BZ86" s="34"/>
      <c r="CA86" s="34"/>
      <c r="CB86" s="34"/>
      <c r="CC86" s="34"/>
      <c r="CD86" s="34"/>
      <c r="CE86" s="34"/>
      <c r="CF86" s="34"/>
      <c r="CG86" s="34"/>
      <c r="CH86" s="34"/>
      <c r="CI86" s="34"/>
      <c r="CJ86" s="34"/>
      <c r="CK86" s="34"/>
      <c r="CL86" s="34"/>
      <c r="CM86" s="34"/>
      <c r="CN86" s="34"/>
      <c r="CO86" s="34"/>
      <c r="CP86" s="34"/>
      <c r="CQ86" s="34"/>
      <c r="CR86" s="34"/>
      <c r="CS86" s="34"/>
      <c r="CT86" s="34"/>
      <c r="CU86" s="34"/>
      <c r="CV86" s="34"/>
      <c r="CW86" s="34"/>
      <c r="CX86" s="34"/>
      <c r="CY86" s="34"/>
      <c r="CZ86" s="34"/>
      <c r="DA86" s="34"/>
      <c r="DB86" s="34"/>
      <c r="DC86" s="34"/>
      <c r="DD86" s="34"/>
      <c r="DE86" s="34"/>
      <c r="DF86" s="34"/>
      <c r="DG86" s="34"/>
      <c r="DH86" s="34"/>
      <c r="DI86" s="34"/>
      <c r="DJ86" s="34"/>
      <c r="DK86" s="34"/>
      <c r="DL86" s="34"/>
      <c r="DM86" s="34"/>
      <c r="DN86" s="34"/>
      <c r="DO86" s="34"/>
    </row>
    <row r="87" spans="1:119" x14ac:dyDescent="0.4">
      <c r="A87" s="23" t="s">
        <v>19</v>
      </c>
      <c r="B87" s="23"/>
      <c r="C87" s="23"/>
      <c r="D87" s="15"/>
      <c r="E87" s="7">
        <f>SUM(E86)</f>
        <v>2400</v>
      </c>
      <c r="F87" s="1"/>
      <c r="G87" s="1"/>
    </row>
    <row r="88" spans="1:119" s="35" customFormat="1" x14ac:dyDescent="0.4">
      <c r="A88" s="2" t="s">
        <v>10</v>
      </c>
      <c r="B88" s="3"/>
      <c r="C88" s="3"/>
      <c r="D88" s="2" t="s">
        <v>12</v>
      </c>
      <c r="E88" s="32">
        <v>12575.35</v>
      </c>
      <c r="F88" s="8">
        <v>3299</v>
      </c>
      <c r="G88" s="8" t="s">
        <v>33</v>
      </c>
      <c r="H88" s="34"/>
      <c r="I88" s="34"/>
      <c r="J88" s="34"/>
      <c r="K88" s="34"/>
      <c r="L88" s="34"/>
      <c r="M88" s="34"/>
      <c r="N88" s="34"/>
      <c r="O88" s="34"/>
      <c r="P88" s="34"/>
      <c r="Q88" s="34"/>
      <c r="R88" s="34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  <c r="AF88" s="34"/>
      <c r="AG88" s="34"/>
      <c r="AH88" s="34"/>
      <c r="AI88" s="34"/>
      <c r="AJ88" s="34"/>
      <c r="AK88" s="34"/>
      <c r="AL88" s="34"/>
      <c r="AM88" s="34"/>
      <c r="AN88" s="34"/>
      <c r="AO88" s="34"/>
      <c r="AP88" s="34"/>
      <c r="AQ88" s="34"/>
      <c r="AR88" s="34"/>
      <c r="AS88" s="34"/>
      <c r="AT88" s="34"/>
      <c r="AU88" s="34"/>
      <c r="AV88" s="34"/>
      <c r="AW88" s="34"/>
      <c r="AX88" s="34"/>
      <c r="AY88" s="34"/>
      <c r="AZ88" s="34"/>
      <c r="BA88" s="34"/>
      <c r="BB88" s="34"/>
      <c r="BC88" s="34"/>
      <c r="BD88" s="34"/>
      <c r="BE88" s="34"/>
      <c r="BF88" s="34"/>
      <c r="BG88" s="34"/>
      <c r="BH88" s="34"/>
      <c r="BI88" s="34"/>
      <c r="BJ88" s="34"/>
      <c r="BK88" s="34"/>
      <c r="BL88" s="34"/>
      <c r="BM88" s="34"/>
      <c r="BN88" s="34"/>
      <c r="BO88" s="34"/>
      <c r="BP88" s="34"/>
      <c r="BQ88" s="34"/>
      <c r="BR88" s="34"/>
      <c r="BS88" s="34"/>
      <c r="BT88" s="34"/>
      <c r="BU88" s="34"/>
      <c r="BV88" s="34"/>
      <c r="BW88" s="34"/>
      <c r="BX88" s="34"/>
      <c r="BY88" s="34"/>
      <c r="BZ88" s="34"/>
      <c r="CA88" s="34"/>
      <c r="CB88" s="34"/>
      <c r="CC88" s="34"/>
      <c r="CD88" s="34"/>
      <c r="CE88" s="34"/>
      <c r="CF88" s="34"/>
      <c r="CG88" s="34"/>
      <c r="CH88" s="34"/>
      <c r="CI88" s="34"/>
      <c r="CJ88" s="34"/>
      <c r="CK88" s="34"/>
      <c r="CL88" s="34"/>
      <c r="CM88" s="34"/>
      <c r="CN88" s="34"/>
      <c r="CO88" s="34"/>
      <c r="CP88" s="34"/>
      <c r="CQ88" s="34"/>
      <c r="CR88" s="34"/>
      <c r="CS88" s="34"/>
      <c r="CT88" s="34"/>
      <c r="CU88" s="34"/>
      <c r="CV88" s="34"/>
      <c r="CW88" s="34"/>
      <c r="CX88" s="34"/>
      <c r="CY88" s="34"/>
      <c r="CZ88" s="34"/>
      <c r="DA88" s="34"/>
      <c r="DB88" s="34"/>
      <c r="DC88" s="34"/>
      <c r="DD88" s="34"/>
      <c r="DE88" s="34"/>
      <c r="DF88" s="34"/>
      <c r="DG88" s="34"/>
      <c r="DH88" s="34"/>
      <c r="DI88" s="34"/>
      <c r="DJ88" s="34"/>
      <c r="DK88" s="34"/>
      <c r="DL88" s="34"/>
      <c r="DM88" s="34"/>
      <c r="DN88" s="34"/>
      <c r="DO88" s="34"/>
    </row>
    <row r="89" spans="1:119" x14ac:dyDescent="0.4">
      <c r="A89" s="24" t="s">
        <v>19</v>
      </c>
      <c r="B89" s="25"/>
      <c r="C89" s="26"/>
      <c r="D89" s="15"/>
      <c r="E89" s="7">
        <f>SUM(E88)</f>
        <v>12575.35</v>
      </c>
      <c r="F89" s="1"/>
      <c r="G89" s="1"/>
    </row>
    <row r="90" spans="1:119" s="35" customFormat="1" x14ac:dyDescent="0.4">
      <c r="A90" s="8" t="s">
        <v>32</v>
      </c>
      <c r="B90" s="3" t="s">
        <v>34</v>
      </c>
      <c r="C90" s="3" t="s">
        <v>20</v>
      </c>
      <c r="D90" s="8" t="s">
        <v>12</v>
      </c>
      <c r="E90" s="32">
        <f>216.28+25</f>
        <v>241.28</v>
      </c>
      <c r="F90" s="8">
        <v>3431</v>
      </c>
      <c r="G90" s="8" t="s">
        <v>78</v>
      </c>
      <c r="H90" s="34"/>
      <c r="I90" s="34"/>
      <c r="J90" s="34"/>
      <c r="K90" s="34"/>
      <c r="L90" s="34"/>
      <c r="M90" s="34"/>
      <c r="N90" s="34"/>
      <c r="O90" s="34"/>
      <c r="P90" s="34"/>
      <c r="Q90" s="34"/>
      <c r="R90" s="34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  <c r="AF90" s="34"/>
      <c r="AG90" s="34"/>
      <c r="AH90" s="34"/>
      <c r="AI90" s="34"/>
      <c r="AJ90" s="34"/>
      <c r="AK90" s="34"/>
      <c r="AL90" s="34"/>
      <c r="AM90" s="34"/>
      <c r="AN90" s="34"/>
      <c r="AO90" s="34"/>
      <c r="AP90" s="34"/>
      <c r="AQ90" s="34"/>
      <c r="AR90" s="34"/>
      <c r="AS90" s="34"/>
      <c r="AT90" s="34"/>
      <c r="AU90" s="34"/>
      <c r="AV90" s="34"/>
      <c r="AW90" s="34"/>
      <c r="AX90" s="34"/>
      <c r="AY90" s="34"/>
      <c r="AZ90" s="34"/>
      <c r="BA90" s="34"/>
      <c r="BB90" s="34"/>
      <c r="BC90" s="34"/>
      <c r="BD90" s="34"/>
      <c r="BE90" s="34"/>
      <c r="BF90" s="34"/>
      <c r="BG90" s="34"/>
      <c r="BH90" s="34"/>
      <c r="BI90" s="34"/>
      <c r="BJ90" s="34"/>
      <c r="BK90" s="34"/>
      <c r="BL90" s="34"/>
      <c r="BM90" s="34"/>
      <c r="BN90" s="34"/>
      <c r="BO90" s="34"/>
      <c r="BP90" s="34"/>
      <c r="BQ90" s="34"/>
      <c r="BR90" s="34"/>
      <c r="BS90" s="34"/>
      <c r="BT90" s="34"/>
      <c r="BU90" s="34"/>
      <c r="BV90" s="34"/>
      <c r="BW90" s="34"/>
      <c r="BX90" s="34"/>
      <c r="BY90" s="34"/>
      <c r="BZ90" s="34"/>
      <c r="CA90" s="34"/>
      <c r="CB90" s="34"/>
      <c r="CC90" s="34"/>
      <c r="CD90" s="34"/>
      <c r="CE90" s="34"/>
      <c r="CF90" s="34"/>
      <c r="CG90" s="34"/>
      <c r="CH90" s="34"/>
      <c r="CI90" s="34"/>
      <c r="CJ90" s="34"/>
      <c r="CK90" s="34"/>
      <c r="CL90" s="34"/>
      <c r="CM90" s="34"/>
      <c r="CN90" s="34"/>
      <c r="CO90" s="34"/>
      <c r="CP90" s="34"/>
      <c r="CQ90" s="34"/>
      <c r="CR90" s="34"/>
      <c r="CS90" s="34"/>
      <c r="CT90" s="34"/>
      <c r="CU90" s="34"/>
      <c r="CV90" s="34"/>
      <c r="CW90" s="34"/>
      <c r="CX90" s="34"/>
      <c r="CY90" s="34"/>
      <c r="CZ90" s="34"/>
      <c r="DA90" s="34"/>
      <c r="DB90" s="34"/>
      <c r="DC90" s="34"/>
      <c r="DD90" s="34"/>
      <c r="DE90" s="34"/>
      <c r="DF90" s="34"/>
      <c r="DG90" s="34"/>
      <c r="DH90" s="34"/>
      <c r="DI90" s="34"/>
      <c r="DJ90" s="34"/>
      <c r="DK90" s="34"/>
      <c r="DL90" s="34"/>
      <c r="DM90" s="34"/>
      <c r="DN90" s="34"/>
      <c r="DO90" s="34"/>
    </row>
    <row r="91" spans="1:119" x14ac:dyDescent="0.4">
      <c r="A91" s="23" t="s">
        <v>19</v>
      </c>
      <c r="B91" s="23"/>
      <c r="C91" s="23"/>
      <c r="D91" s="15"/>
      <c r="E91" s="7">
        <f>SUM(E90)</f>
        <v>241.28</v>
      </c>
      <c r="F91" s="1"/>
      <c r="G91" s="1"/>
    </row>
    <row r="92" spans="1:119" s="35" customFormat="1" x14ac:dyDescent="0.4">
      <c r="A92" s="2" t="s">
        <v>76</v>
      </c>
      <c r="B92" s="3">
        <v>28495895537</v>
      </c>
      <c r="C92" s="3" t="s">
        <v>20</v>
      </c>
      <c r="D92" s="2" t="s">
        <v>12</v>
      </c>
      <c r="E92" s="32">
        <v>6.56</v>
      </c>
      <c r="F92" s="8">
        <v>3433</v>
      </c>
      <c r="G92" s="8" t="s">
        <v>77</v>
      </c>
      <c r="H92" s="34"/>
      <c r="I92" s="34"/>
      <c r="J92" s="34"/>
      <c r="K92" s="34"/>
      <c r="L92" s="34"/>
      <c r="M92" s="34"/>
      <c r="N92" s="34"/>
      <c r="O92" s="34"/>
      <c r="P92" s="34"/>
      <c r="Q92" s="34"/>
      <c r="R92" s="34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  <c r="AF92" s="34"/>
      <c r="AG92" s="34"/>
      <c r="AH92" s="34"/>
      <c r="AI92" s="34"/>
      <c r="AJ92" s="34"/>
      <c r="AK92" s="34"/>
      <c r="AL92" s="34"/>
      <c r="AM92" s="34"/>
      <c r="AN92" s="34"/>
      <c r="AO92" s="34"/>
      <c r="AP92" s="34"/>
      <c r="AQ92" s="34"/>
      <c r="AR92" s="34"/>
      <c r="AS92" s="34"/>
      <c r="AT92" s="34"/>
      <c r="AU92" s="34"/>
      <c r="AV92" s="34"/>
      <c r="AW92" s="34"/>
      <c r="AX92" s="34"/>
      <c r="AY92" s="34"/>
      <c r="AZ92" s="34"/>
      <c r="BA92" s="34"/>
      <c r="BB92" s="34"/>
      <c r="BC92" s="34"/>
      <c r="BD92" s="34"/>
      <c r="BE92" s="34"/>
      <c r="BF92" s="34"/>
      <c r="BG92" s="34"/>
      <c r="BH92" s="34"/>
      <c r="BI92" s="34"/>
      <c r="BJ92" s="34"/>
      <c r="BK92" s="34"/>
      <c r="BL92" s="34"/>
      <c r="BM92" s="34"/>
      <c r="BN92" s="34"/>
      <c r="BO92" s="34"/>
      <c r="BP92" s="34"/>
      <c r="BQ92" s="34"/>
      <c r="BR92" s="34"/>
      <c r="BS92" s="34"/>
      <c r="BT92" s="34"/>
      <c r="BU92" s="34"/>
      <c r="BV92" s="34"/>
      <c r="BW92" s="34"/>
      <c r="BX92" s="34"/>
      <c r="BY92" s="34"/>
      <c r="BZ92" s="34"/>
      <c r="CA92" s="34"/>
      <c r="CB92" s="34"/>
      <c r="CC92" s="34"/>
      <c r="CD92" s="34"/>
      <c r="CE92" s="34"/>
      <c r="CF92" s="34"/>
      <c r="CG92" s="34"/>
      <c r="CH92" s="34"/>
      <c r="CI92" s="34"/>
      <c r="CJ92" s="34"/>
      <c r="CK92" s="34"/>
      <c r="CL92" s="34"/>
      <c r="CM92" s="34"/>
      <c r="CN92" s="34"/>
      <c r="CO92" s="34"/>
      <c r="CP92" s="34"/>
      <c r="CQ92" s="34"/>
      <c r="CR92" s="34"/>
      <c r="CS92" s="34"/>
      <c r="CT92" s="34"/>
      <c r="CU92" s="34"/>
      <c r="CV92" s="34"/>
      <c r="CW92" s="34"/>
      <c r="CX92" s="34"/>
      <c r="CY92" s="34"/>
      <c r="CZ92" s="34"/>
      <c r="DA92" s="34"/>
      <c r="DB92" s="34"/>
      <c r="DC92" s="34"/>
      <c r="DD92" s="34"/>
      <c r="DE92" s="34"/>
      <c r="DF92" s="34"/>
      <c r="DG92" s="34"/>
      <c r="DH92" s="34"/>
      <c r="DI92" s="34"/>
      <c r="DJ92" s="34"/>
      <c r="DK92" s="34"/>
      <c r="DL92" s="34"/>
      <c r="DM92" s="34"/>
      <c r="DN92" s="34"/>
      <c r="DO92" s="34"/>
    </row>
    <row r="93" spans="1:119" x14ac:dyDescent="0.4">
      <c r="A93" s="23" t="s">
        <v>19</v>
      </c>
      <c r="B93" s="23"/>
      <c r="C93" s="23"/>
      <c r="D93" s="9"/>
      <c r="E93" s="7">
        <f>SUM(E92)</f>
        <v>6.56</v>
      </c>
      <c r="F93" s="1"/>
      <c r="G93" s="1"/>
    </row>
    <row r="94" spans="1:119" x14ac:dyDescent="0.4">
      <c r="A94" s="2" t="s">
        <v>35</v>
      </c>
      <c r="B94" s="3">
        <v>81793146560</v>
      </c>
      <c r="C94" s="3" t="s">
        <v>20</v>
      </c>
      <c r="D94" s="2" t="s">
        <v>12</v>
      </c>
      <c r="E94" s="32">
        <v>4890</v>
      </c>
      <c r="F94" s="8">
        <v>4222</v>
      </c>
      <c r="G94" s="8" t="s">
        <v>44</v>
      </c>
    </row>
    <row r="95" spans="1:119" x14ac:dyDescent="0.4">
      <c r="A95" s="23" t="s">
        <v>19</v>
      </c>
      <c r="B95" s="23"/>
      <c r="C95" s="23"/>
      <c r="D95" s="9"/>
      <c r="E95" s="7">
        <f>SUM(E94)</f>
        <v>4890</v>
      </c>
      <c r="F95" s="1"/>
      <c r="G95" s="1"/>
    </row>
    <row r="96" spans="1:119" x14ac:dyDescent="0.4">
      <c r="D96" s="1" t="s">
        <v>55</v>
      </c>
      <c r="E96" s="31">
        <f>SUM(E5+E8+E9+E11+E12+E14+E52+E54+E60+E64+E66+E68+E70+E72+E74+E76+E78)</f>
        <v>550541.56999999983</v>
      </c>
    </row>
    <row r="97" spans="4:5" x14ac:dyDescent="0.4">
      <c r="D97" s="1" t="s">
        <v>74</v>
      </c>
      <c r="E97" s="31">
        <f>SUM(E6+E7+E10+E13+E16+E18+E20+E22+E24+E26+E28+E30+E32+E34+E36+E38+E40+E42+E44+E46+E48+E50+E56+E58+E62+E80+E82+E84+E86+E88+E90+E92+E94)</f>
        <v>168592.36999999997</v>
      </c>
    </row>
    <row r="98" spans="4:5" x14ac:dyDescent="0.4">
      <c r="E98" s="36" t="s">
        <v>75</v>
      </c>
    </row>
    <row r="99" spans="4:5" x14ac:dyDescent="0.4">
      <c r="E99" s="36"/>
    </row>
    <row r="100" spans="4:5" x14ac:dyDescent="0.4">
      <c r="E100" s="36"/>
    </row>
    <row r="101" spans="4:5" x14ac:dyDescent="0.4">
      <c r="E101" s="36"/>
    </row>
  </sheetData>
  <mergeCells count="36">
    <mergeCell ref="A71:C71"/>
    <mergeCell ref="A73:C73"/>
    <mergeCell ref="A75:C75"/>
    <mergeCell ref="A77:C77"/>
    <mergeCell ref="A95:C95"/>
    <mergeCell ref="A59:C59"/>
    <mergeCell ref="A49:C49"/>
    <mergeCell ref="A87:C87"/>
    <mergeCell ref="A85:C85"/>
    <mergeCell ref="A83:C83"/>
    <mergeCell ref="A89:C89"/>
    <mergeCell ref="A63:C63"/>
    <mergeCell ref="A65:C65"/>
    <mergeCell ref="A67:C67"/>
    <mergeCell ref="A93:C93"/>
    <mergeCell ref="A91:C91"/>
    <mergeCell ref="A81:C81"/>
    <mergeCell ref="A79:C79"/>
    <mergeCell ref="A51:C51"/>
    <mergeCell ref="A69:C69"/>
    <mergeCell ref="A15:C15"/>
    <mergeCell ref="A53:C53"/>
    <mergeCell ref="A55:C55"/>
    <mergeCell ref="A61:C61"/>
    <mergeCell ref="A57:C57"/>
    <mergeCell ref="A47:C47"/>
    <mergeCell ref="A37:C37"/>
    <mergeCell ref="A39:C39"/>
    <mergeCell ref="A41:C41"/>
    <mergeCell ref="A45:C45"/>
    <mergeCell ref="B1:G1"/>
    <mergeCell ref="B2:G2"/>
    <mergeCell ref="E4:F4"/>
    <mergeCell ref="A5:A14"/>
    <mergeCell ref="C5:C14"/>
    <mergeCell ref="B5:B14"/>
  </mergeCells>
  <pageMargins left="0.7" right="0.7" top="0.75" bottom="0.75" header="0.3" footer="0.3"/>
  <pageSetup paperSize="9" scale="71" orientation="landscape" horizontalDpi="4294967293" verticalDpi="0" r:id="rId1"/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LISTOPAD 2025.</vt:lpstr>
      <vt:lpstr>'LISTOPAD 2025.'!Print_Area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Klara Svetec</dc:creator>
  <cp:lastModifiedBy>Klara Svetec</cp:lastModifiedBy>
  <cp:lastPrinted>2025-11-12T08:25:41Z</cp:lastPrinted>
  <dcterms:created xsi:type="dcterms:W3CDTF">2024-02-05T08:55:32Z</dcterms:created>
  <dcterms:modified xsi:type="dcterms:W3CDTF">2025-11-12T08:25:45Z</dcterms:modified>
</cp:coreProperties>
</file>