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atijas\Desktop\"/>
    </mc:Choice>
  </mc:AlternateContent>
  <xr:revisionPtr revIDLastSave="0" documentId="13_ncr:1_{D0A07135-3FA1-4C36-A384-4A1E41C5E377}" xr6:coauthVersionLast="36" xr6:coauthVersionMax="36" xr10:uidLastSave="{00000000-0000-0000-0000-000000000000}"/>
  <bookViews>
    <workbookView xWindow="0" yWindow="0" windowWidth="21574" windowHeight="9120" xr2:uid="{BD7A9E1F-CC34-46A4-B84B-045B66E7D547}"/>
  </bookViews>
  <sheets>
    <sheet name="PROSINAC 2025." sheetId="1" r:id="rId1"/>
  </sheets>
  <definedNames>
    <definedName name="_xlnm.Print_Area" localSheetId="0">'PROSINAC 2025.'!$A$1:$G$80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E29" i="1" l="1"/>
  <c r="E71" i="1"/>
  <c r="E72" i="1" s="1"/>
  <c r="E9" i="1" l="1"/>
  <c r="E74" i="1"/>
  <c r="E32" i="1"/>
  <c r="E50" i="1" l="1"/>
  <c r="E70" i="1" l="1"/>
  <c r="E78" i="1" l="1"/>
  <c r="E38" i="1" l="1"/>
  <c r="E11" i="1" l="1"/>
  <c r="E6" i="1"/>
  <c r="E8" i="1"/>
  <c r="E13" i="1"/>
  <c r="E64" i="1"/>
  <c r="E30" i="1" l="1"/>
  <c r="E16" i="1" l="1"/>
  <c r="E34" i="1"/>
  <c r="E80" i="1" l="1"/>
  <c r="E22" i="1" l="1"/>
  <c r="E18" i="1" l="1"/>
  <c r="E28" i="1"/>
  <c r="E20" i="1" l="1"/>
  <c r="E36" i="1"/>
  <c r="E56" i="1" l="1"/>
  <c r="E62" i="1"/>
  <c r="E60" i="1"/>
  <c r="E58" i="1"/>
  <c r="E40" i="1" l="1"/>
  <c r="E48" i="1"/>
  <c r="E24" i="1"/>
  <c r="E26" i="1" l="1"/>
  <c r="E46" i="1" l="1"/>
  <c r="E76" i="1" l="1"/>
  <c r="E66" i="1"/>
  <c r="E54" i="1"/>
  <c r="E52" i="1"/>
  <c r="E44" i="1"/>
  <c r="E42" i="1"/>
</calcChain>
</file>

<file path=xl/sharedStrings.xml><?xml version="1.0" encoding="utf-8"?>
<sst xmlns="http://schemas.openxmlformats.org/spreadsheetml/2006/main" count="201" uniqueCount="68">
  <si>
    <t xml:space="preserve">NAZIV ISPLATITELJA: </t>
  </si>
  <si>
    <t>SVEUČILIŠNI RAČUNSKI CENTAR - SRCE</t>
  </si>
  <si>
    <t xml:space="preserve">ISPLATE SREDSTAVA ZA RAZDOBLJE: </t>
  </si>
  <si>
    <t>NAZIV PRIMATELJA</t>
  </si>
  <si>
    <t>OIB PRIMATELJA</t>
  </si>
  <si>
    <t>SJEDIŠTE/PREBIVALIŠTE PRIMATELJA</t>
  </si>
  <si>
    <t>IZVOR</t>
  </si>
  <si>
    <t>NAČIN OBJAVE</t>
  </si>
  <si>
    <t>VRSTA RASHODA/IZDATKA</t>
  </si>
  <si>
    <t xml:space="preserve">Sveučilišni računski centar - Srce </t>
  </si>
  <si>
    <t>Državni proračun</t>
  </si>
  <si>
    <t>Plaće za redovan rad</t>
  </si>
  <si>
    <t>Vlastiti račun</t>
  </si>
  <si>
    <t>Plaće u naravi</t>
  </si>
  <si>
    <t>Ostali rashodi za zaposlene</t>
  </si>
  <si>
    <t>Doprinosi za obvezno zdravstveno osiguranje</t>
  </si>
  <si>
    <t>Službena putovanja</t>
  </si>
  <si>
    <t>Naknade za prijevoz, za rad na terenu i odvojeni život</t>
  </si>
  <si>
    <t>Potraživanja za naknade koje se refundiraju i predujmove</t>
  </si>
  <si>
    <t>UKUPNO</t>
  </si>
  <si>
    <t>Zagreb</t>
  </si>
  <si>
    <t>GDPR</t>
  </si>
  <si>
    <t>Sveučilišni računski centar - Srce</t>
  </si>
  <si>
    <t>Pristojbe i naknade</t>
  </si>
  <si>
    <t>Naknade za rad predstavničkih i izvršnih tijela, povjerenstava i slično</t>
  </si>
  <si>
    <t>Usluge telefona, pošte i prijevoza</t>
  </si>
  <si>
    <t>Intelektualne i osobne usluge (Usluge agencija, ukupni trošak)</t>
  </si>
  <si>
    <t>Studentski centar u Zagrebu</t>
  </si>
  <si>
    <t>Intelektualne i osobne usluge (Ugovor o djelu, ukupni trošak)</t>
  </si>
  <si>
    <t>Sistemski laboratorij za informatiku</t>
  </si>
  <si>
    <t>Računalne usluge</t>
  </si>
  <si>
    <t>Privredna banka Zagreb d.d.</t>
  </si>
  <si>
    <t>Ostali nespomenuti rashodi poslovanja</t>
  </si>
  <si>
    <t>02535697732</t>
  </si>
  <si>
    <t>Hrvatski telekom d.d.</t>
  </si>
  <si>
    <t>Energija</t>
  </si>
  <si>
    <t>Špoljar Jurica</t>
  </si>
  <si>
    <t>Imamagić Emir</t>
  </si>
  <si>
    <t>Combis nekretnine d.o.o.</t>
  </si>
  <si>
    <t>Komunalne usluge</t>
  </si>
  <si>
    <t>Đorđević Ana</t>
  </si>
  <si>
    <t>Šterle Vladimir</t>
  </si>
  <si>
    <t>Uredski materijal</t>
  </si>
  <si>
    <t>Bankarske usluge i usluge platnog prometa</t>
  </si>
  <si>
    <t>Speranza turistička agencija d.o.o.</t>
  </si>
  <si>
    <t>Intelektualne i osobne usluge (Autorski ugovor, ukupni trošak)</t>
  </si>
  <si>
    <t>Marić Ivan</t>
  </si>
  <si>
    <t>Klobučar Mario</t>
  </si>
  <si>
    <t>PROSINAC 2025.</t>
  </si>
  <si>
    <t>ITdrive obrt za obrazovanje</t>
  </si>
  <si>
    <t>Rijeka</t>
  </si>
  <si>
    <t>Tkalec Krešimir</t>
  </si>
  <si>
    <t>Babić Getz Sanja</t>
  </si>
  <si>
    <t>Novosel Alen</t>
  </si>
  <si>
    <t>Hadžović Nadža</t>
  </si>
  <si>
    <t>INA - industrija nafte</t>
  </si>
  <si>
    <t>PBZ CARD d.o.o.</t>
  </si>
  <si>
    <t>Reprezentacija</t>
  </si>
  <si>
    <t>Choco slastice d.o.o.</t>
  </si>
  <si>
    <t>Velika  Gorica</t>
  </si>
  <si>
    <t>22347295971</t>
  </si>
  <si>
    <t>Zakupnine i najamnine</t>
  </si>
  <si>
    <t>Organizatori bez granica j.d.o.o.</t>
  </si>
  <si>
    <t>Agencija za komercijalnu djelatnost</t>
  </si>
  <si>
    <t>Teatar snova, obrt</t>
  </si>
  <si>
    <t>12572995674</t>
  </si>
  <si>
    <t>Promo plus d.o.o.</t>
  </si>
  <si>
    <t>Favory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</si>
</sst>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3" xfId="0" applyFill="1" applyBorder="1"/>
    <xf numFmtId="0" fontId="0" fillId="2" borderId="3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right"/>
    </xf>
    <xf numFmtId="0" fontId="0" fillId="2" borderId="3" xfId="0" applyFill="1" applyBorder="1" applyAlignment="1">
      <alignment horizontal="left"/>
    </xf>
    <xf numFmtId="0" fontId="0" fillId="2" borderId="0" xfId="0" applyFill="1" applyBorder="1"/>
    <xf numFmtId="0" fontId="0" fillId="2" borderId="0" xfId="0" applyFill="1"/>
    <xf numFmtId="4" fontId="1" fillId="2" borderId="3" xfId="0" applyNumberFormat="1" applyFont="1" applyFill="1" applyBorder="1"/>
    <xf numFmtId="0" fontId="0" fillId="2" borderId="3" xfId="0" applyFont="1" applyFill="1" applyBorder="1"/>
    <xf numFmtId="0" fontId="1" fillId="2" borderId="3" xfId="0" applyFont="1" applyFill="1" applyBorder="1" applyAlignment="1"/>
    <xf numFmtId="0" fontId="0" fillId="2" borderId="3" xfId="0" applyFill="1" applyBorder="1" applyAlignment="1"/>
    <xf numFmtId="0" fontId="0" fillId="2" borderId="3" xfId="0" applyFill="1" applyBorder="1" applyAlignment="1">
      <alignment horizontal="right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" fillId="2" borderId="3" xfId="0" applyFont="1" applyFill="1" applyBorder="1" applyAlignment="1">
      <alignment horizontal="left"/>
    </xf>
    <xf numFmtId="0" fontId="0" fillId="2" borderId="1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4" fontId="0" fillId="2" borderId="3" xfId="0" applyNumberFormat="1" applyFill="1" applyBorder="1"/>
    <xf numFmtId="0" fontId="0" fillId="2" borderId="0" xfId="0" applyFont="1" applyFill="1" applyBorder="1"/>
    <xf numFmtId="0" fontId="0" fillId="2" borderId="0" xfId="0" applyFont="1" applyFill="1"/>
    <xf numFmtId="4" fontId="0" fillId="2" borderId="0" xfId="0" applyNumberFormat="1" applyFill="1"/>
    <xf numFmtId="0" fontId="0" fillId="0" borderId="0" xfId="0" applyBorder="1"/>
    <xf numFmtId="0" fontId="0" fillId="0" borderId="0" xfId="0" applyFont="1" applyFill="1" applyBorder="1"/>
    <xf numFmtId="0" fontId="0" fillId="0" borderId="0" xfId="0" applyFont="1" applyFill="1"/>
    <xf numFmtId="0" fontId="0" fillId="0" borderId="0" xfId="0" applyFill="1" applyBorder="1"/>
    <xf numFmtId="0" fontId="0" fillId="0" borderId="0" xfId="0" applyFill="1"/>
    <xf numFmtId="0" fontId="1" fillId="2" borderId="3" xfId="0" applyFont="1" applyFill="1" applyBorder="1" applyAlignment="1">
      <alignment horizontal="left"/>
    </xf>
    <xf numFmtId="0" fontId="0" fillId="2" borderId="3" xfId="0" applyFill="1" applyBorder="1" applyAlignment="1">
      <alignment horizontal="center" vertical="center"/>
    </xf>
    <xf numFmtId="4" fontId="0" fillId="2" borderId="3" xfId="0" applyNumberFormat="1" applyFont="1" applyFill="1" applyBorder="1"/>
    <xf numFmtId="0" fontId="0" fillId="2" borderId="3" xfId="0" applyFont="1" applyFill="1" applyBorder="1" applyAlignment="1"/>
    <xf numFmtId="0" fontId="0" fillId="2" borderId="0" xfId="0" quotePrefix="1" applyFill="1" applyBorder="1"/>
    <xf numFmtId="0" fontId="0" fillId="2" borderId="1" xfId="0" applyFill="1" applyBorder="1" applyAlignment="1">
      <alignment horizontal="center" vertical="center"/>
    </xf>
    <xf numFmtId="17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0" fillId="0" borderId="0" xfId="0" applyFont="1" applyBorder="1"/>
    <xf numFmtId="0" fontId="0" fillId="0" borderId="0" xfId="0" applyFont="1"/>
    <xf numFmtId="49" fontId="0" fillId="2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BF56B-626C-4B81-9CCA-984B32BAA966}">
  <dimension ref="A1:DO81"/>
  <sheetViews>
    <sheetView tabSelected="1" zoomScaleNormal="100" workbookViewId="0">
      <selection activeCell="B1" sqref="B1:G1"/>
    </sheetView>
  </sheetViews>
  <sheetFormatPr defaultRowHeight="14.6" x14ac:dyDescent="0.4"/>
  <cols>
    <col min="1" max="1" width="32.3828125" style="6" customWidth="1"/>
    <col min="2" max="2" width="18.3828125" style="6" customWidth="1"/>
    <col min="3" max="3" width="21.53515625" style="6" customWidth="1"/>
    <col min="4" max="4" width="16" style="6" customWidth="1"/>
    <col min="5" max="5" width="14.53515625" style="6" customWidth="1"/>
    <col min="6" max="6" width="9.23046875" style="6"/>
    <col min="7" max="7" width="64.3046875" style="6" customWidth="1"/>
    <col min="8" max="119" width="9.15234375" style="5"/>
    <col min="120" max="16384" width="9.23046875" style="6"/>
  </cols>
  <sheetData>
    <row r="1" spans="1:119" s="18" customFormat="1" ht="30.75" customHeight="1" thickBot="1" x14ac:dyDescent="0.45">
      <c r="A1" s="16" t="s">
        <v>0</v>
      </c>
      <c r="B1" s="33" t="s">
        <v>1</v>
      </c>
      <c r="C1" s="33"/>
      <c r="D1" s="33"/>
      <c r="E1" s="33"/>
      <c r="F1" s="33"/>
      <c r="G1" s="33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</row>
    <row r="2" spans="1:119" s="18" customFormat="1" ht="30" customHeight="1" thickBot="1" x14ac:dyDescent="0.45">
      <c r="A2" s="14" t="s">
        <v>2</v>
      </c>
      <c r="B2" s="34" t="s">
        <v>48</v>
      </c>
      <c r="C2" s="34"/>
      <c r="D2" s="34"/>
      <c r="E2" s="34"/>
      <c r="F2" s="34"/>
      <c r="G2" s="34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</row>
    <row r="4" spans="1:119" s="18" customFormat="1" ht="29.15" x14ac:dyDescent="0.4">
      <c r="A4" s="13" t="s">
        <v>3</v>
      </c>
      <c r="B4" s="29" t="s">
        <v>4</v>
      </c>
      <c r="C4" s="12" t="s">
        <v>5</v>
      </c>
      <c r="D4" s="12" t="s">
        <v>6</v>
      </c>
      <c r="E4" s="35" t="s">
        <v>7</v>
      </c>
      <c r="F4" s="35"/>
      <c r="G4" s="13" t="s">
        <v>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</row>
    <row r="5" spans="1:119" x14ac:dyDescent="0.4">
      <c r="A5" s="36" t="s">
        <v>9</v>
      </c>
      <c r="B5" s="38"/>
      <c r="C5" s="38"/>
      <c r="D5" s="4" t="s">
        <v>10</v>
      </c>
      <c r="E5" s="19">
        <v>461455.92</v>
      </c>
      <c r="F5" s="1">
        <v>3111</v>
      </c>
      <c r="G5" s="1" t="s">
        <v>11</v>
      </c>
    </row>
    <row r="6" spans="1:119" x14ac:dyDescent="0.4">
      <c r="A6" s="37"/>
      <c r="B6" s="39"/>
      <c r="C6" s="39"/>
      <c r="D6" s="4" t="s">
        <v>12</v>
      </c>
      <c r="E6" s="19">
        <f>79067.29+229.26+229.27+753.35+1323.3+1323.29</f>
        <v>82925.759999999995</v>
      </c>
      <c r="F6" s="1">
        <v>3111</v>
      </c>
      <c r="G6" s="1" t="s">
        <v>11</v>
      </c>
    </row>
    <row r="7" spans="1:119" x14ac:dyDescent="0.4">
      <c r="A7" s="37"/>
      <c r="B7" s="39"/>
      <c r="C7" s="39"/>
      <c r="D7" s="4" t="s">
        <v>12</v>
      </c>
      <c r="E7" s="19">
        <v>1986.76</v>
      </c>
      <c r="F7" s="1">
        <v>3112</v>
      </c>
      <c r="G7" s="1" t="s">
        <v>13</v>
      </c>
    </row>
    <row r="8" spans="1:119" x14ac:dyDescent="0.4">
      <c r="A8" s="37"/>
      <c r="B8" s="39"/>
      <c r="C8" s="39"/>
      <c r="D8" s="4" t="s">
        <v>10</v>
      </c>
      <c r="E8" s="19">
        <f>10200+1500+220.72+441.44+1321.47+52624.76</f>
        <v>66308.39</v>
      </c>
      <c r="F8" s="1">
        <v>3121</v>
      </c>
      <c r="G8" s="1" t="s">
        <v>14</v>
      </c>
    </row>
    <row r="9" spans="1:119" x14ac:dyDescent="0.4">
      <c r="A9" s="37"/>
      <c r="B9" s="39"/>
      <c r="C9" s="39"/>
      <c r="D9" s="4" t="s">
        <v>12</v>
      </c>
      <c r="E9" s="19">
        <f>200+300+127725</f>
        <v>128225</v>
      </c>
      <c r="F9" s="1">
        <v>3121</v>
      </c>
      <c r="G9" s="1" t="s">
        <v>14</v>
      </c>
    </row>
    <row r="10" spans="1:119" x14ac:dyDescent="0.4">
      <c r="A10" s="37"/>
      <c r="B10" s="39"/>
      <c r="C10" s="39"/>
      <c r="D10" s="4" t="s">
        <v>10</v>
      </c>
      <c r="E10" s="19">
        <v>71685.279999999999</v>
      </c>
      <c r="F10" s="1">
        <v>3132</v>
      </c>
      <c r="G10" s="1" t="s">
        <v>15</v>
      </c>
    </row>
    <row r="11" spans="1:119" x14ac:dyDescent="0.4">
      <c r="A11" s="37"/>
      <c r="B11" s="39"/>
      <c r="C11" s="39"/>
      <c r="D11" s="4" t="s">
        <v>12</v>
      </c>
      <c r="E11" s="19">
        <f>327.74+12260.55+37.83+37.83+124.3+218.34+218.35</f>
        <v>13224.939999999999</v>
      </c>
      <c r="F11" s="1">
        <v>3132</v>
      </c>
      <c r="G11" s="1" t="s">
        <v>15</v>
      </c>
    </row>
    <row r="12" spans="1:119" x14ac:dyDescent="0.4">
      <c r="A12" s="37"/>
      <c r="B12" s="39"/>
      <c r="C12" s="39"/>
      <c r="D12" s="4" t="s">
        <v>10</v>
      </c>
      <c r="E12" s="19">
        <v>10359</v>
      </c>
      <c r="F12" s="1">
        <v>3212</v>
      </c>
      <c r="G12" s="1" t="s">
        <v>17</v>
      </c>
    </row>
    <row r="13" spans="1:119" x14ac:dyDescent="0.4">
      <c r="A13" s="37"/>
      <c r="B13" s="39"/>
      <c r="C13" s="39"/>
      <c r="D13" s="4" t="s">
        <v>10</v>
      </c>
      <c r="E13" s="19">
        <f>227.99+39.55+74.83+54.22</f>
        <v>396.59000000000003</v>
      </c>
      <c r="F13" s="1">
        <v>3211</v>
      </c>
      <c r="G13" s="1" t="s">
        <v>16</v>
      </c>
    </row>
    <row r="14" spans="1:119" x14ac:dyDescent="0.4">
      <c r="A14" s="37"/>
      <c r="B14" s="39"/>
      <c r="C14" s="39"/>
      <c r="D14" s="4" t="s">
        <v>12</v>
      </c>
      <c r="E14" s="19">
        <v>30.39</v>
      </c>
      <c r="F14" s="1">
        <v>3212</v>
      </c>
      <c r="G14" s="1" t="s">
        <v>17</v>
      </c>
    </row>
    <row r="15" spans="1:119" x14ac:dyDescent="0.4">
      <c r="A15" s="37"/>
      <c r="B15" s="39"/>
      <c r="C15" s="39"/>
      <c r="D15" s="4" t="s">
        <v>10</v>
      </c>
      <c r="E15" s="19">
        <v>2062.25</v>
      </c>
      <c r="F15" s="1">
        <v>1291</v>
      </c>
      <c r="G15" s="1" t="s">
        <v>18</v>
      </c>
    </row>
    <row r="16" spans="1:119" x14ac:dyDescent="0.4">
      <c r="A16" s="40" t="s">
        <v>19</v>
      </c>
      <c r="B16" s="40"/>
      <c r="C16" s="40"/>
      <c r="D16" s="28"/>
      <c r="E16" s="7">
        <f>SUM(E5:E15)</f>
        <v>838660.27999999991</v>
      </c>
      <c r="F16" s="10"/>
      <c r="G16" s="10"/>
    </row>
    <row r="17" spans="1:119" s="21" customFormat="1" x14ac:dyDescent="0.4">
      <c r="A17" s="2" t="s">
        <v>54</v>
      </c>
      <c r="B17" s="3" t="s">
        <v>21</v>
      </c>
      <c r="C17" s="3" t="s">
        <v>21</v>
      </c>
      <c r="D17" s="2" t="s">
        <v>12</v>
      </c>
      <c r="E17" s="30">
        <v>20</v>
      </c>
      <c r="F17" s="31">
        <v>3211</v>
      </c>
      <c r="G17" s="31" t="s">
        <v>16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</row>
    <row r="18" spans="1:119" x14ac:dyDescent="0.4">
      <c r="A18" s="28" t="s">
        <v>19</v>
      </c>
      <c r="B18" s="28"/>
      <c r="C18" s="28"/>
      <c r="D18" s="28"/>
      <c r="E18" s="7">
        <f>SUM(E17)</f>
        <v>20</v>
      </c>
      <c r="F18" s="10"/>
      <c r="G18" s="10"/>
    </row>
    <row r="19" spans="1:119" s="21" customFormat="1" x14ac:dyDescent="0.4">
      <c r="A19" s="2" t="s">
        <v>46</v>
      </c>
      <c r="B19" s="3" t="s">
        <v>21</v>
      </c>
      <c r="C19" s="3" t="s">
        <v>21</v>
      </c>
      <c r="D19" s="2" t="s">
        <v>12</v>
      </c>
      <c r="E19" s="30">
        <v>90</v>
      </c>
      <c r="F19" s="31">
        <v>3211</v>
      </c>
      <c r="G19" s="31" t="s">
        <v>16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</row>
    <row r="20" spans="1:119" x14ac:dyDescent="0.4">
      <c r="A20" s="28" t="s">
        <v>19</v>
      </c>
      <c r="B20" s="28"/>
      <c r="C20" s="28"/>
      <c r="D20" s="28"/>
      <c r="E20" s="7">
        <f>SUM(E19)</f>
        <v>90</v>
      </c>
      <c r="F20" s="10"/>
      <c r="G20" s="10"/>
    </row>
    <row r="21" spans="1:119" s="21" customFormat="1" x14ac:dyDescent="0.4">
      <c r="A21" s="2" t="s">
        <v>36</v>
      </c>
      <c r="B21" s="3" t="s">
        <v>21</v>
      </c>
      <c r="C21" s="3" t="s">
        <v>21</v>
      </c>
      <c r="D21" s="2" t="s">
        <v>12</v>
      </c>
      <c r="E21" s="30">
        <v>46.26</v>
      </c>
      <c r="F21" s="31">
        <v>3211</v>
      </c>
      <c r="G21" s="31" t="s">
        <v>16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</row>
    <row r="22" spans="1:119" x14ac:dyDescent="0.4">
      <c r="A22" s="28" t="s">
        <v>19</v>
      </c>
      <c r="B22" s="28"/>
      <c r="C22" s="28"/>
      <c r="D22" s="28"/>
      <c r="E22" s="7">
        <f>SUM(E21)</f>
        <v>46.26</v>
      </c>
      <c r="F22" s="10"/>
      <c r="G22" s="10"/>
    </row>
    <row r="23" spans="1:119" s="21" customFormat="1" x14ac:dyDescent="0.4">
      <c r="A23" s="2" t="s">
        <v>37</v>
      </c>
      <c r="B23" s="3" t="s">
        <v>21</v>
      </c>
      <c r="C23" s="3" t="s">
        <v>21</v>
      </c>
      <c r="D23" s="2" t="s">
        <v>12</v>
      </c>
      <c r="E23" s="30">
        <v>46.26</v>
      </c>
      <c r="F23" s="31">
        <v>3211</v>
      </c>
      <c r="G23" s="31" t="s">
        <v>16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</row>
    <row r="24" spans="1:119" x14ac:dyDescent="0.4">
      <c r="A24" s="28" t="s">
        <v>19</v>
      </c>
      <c r="B24" s="28"/>
      <c r="C24" s="28"/>
      <c r="D24" s="28"/>
      <c r="E24" s="7">
        <f>SUM(E23)</f>
        <v>46.26</v>
      </c>
      <c r="F24" s="10"/>
      <c r="G24" s="10"/>
    </row>
    <row r="25" spans="1:119" s="21" customFormat="1" x14ac:dyDescent="0.4">
      <c r="A25" s="2" t="s">
        <v>53</v>
      </c>
      <c r="B25" s="3" t="s">
        <v>21</v>
      </c>
      <c r="C25" s="3" t="s">
        <v>21</v>
      </c>
      <c r="D25" s="2" t="s">
        <v>12</v>
      </c>
      <c r="E25" s="30">
        <v>80</v>
      </c>
      <c r="F25" s="31">
        <v>3211</v>
      </c>
      <c r="G25" s="31" t="s">
        <v>16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</row>
    <row r="26" spans="1:119" x14ac:dyDescent="0.4">
      <c r="A26" s="28" t="s">
        <v>19</v>
      </c>
      <c r="B26" s="28"/>
      <c r="C26" s="28"/>
      <c r="D26" s="28"/>
      <c r="E26" s="7">
        <f>SUM(E25)</f>
        <v>80</v>
      </c>
      <c r="F26" s="10"/>
      <c r="G26" s="10"/>
    </row>
    <row r="27" spans="1:119" s="21" customFormat="1" x14ac:dyDescent="0.4">
      <c r="A27" s="2" t="s">
        <v>47</v>
      </c>
      <c r="B27" s="3" t="s">
        <v>21</v>
      </c>
      <c r="C27" s="3" t="s">
        <v>21</v>
      </c>
      <c r="D27" s="2" t="s">
        <v>12</v>
      </c>
      <c r="E27" s="30">
        <v>80</v>
      </c>
      <c r="F27" s="31">
        <v>3211</v>
      </c>
      <c r="G27" s="31" t="s">
        <v>16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</row>
    <row r="28" spans="1:119" x14ac:dyDescent="0.4">
      <c r="A28" s="28" t="s">
        <v>19</v>
      </c>
      <c r="B28" s="28"/>
      <c r="C28" s="28"/>
      <c r="D28" s="28"/>
      <c r="E28" s="7">
        <f>SUM(E27)</f>
        <v>80</v>
      </c>
      <c r="F28" s="10"/>
      <c r="G28" s="10"/>
    </row>
    <row r="29" spans="1:119" x14ac:dyDescent="0.4">
      <c r="A29" s="1" t="s">
        <v>44</v>
      </c>
      <c r="B29" s="1">
        <v>56831241098</v>
      </c>
      <c r="C29" s="11" t="s">
        <v>20</v>
      </c>
      <c r="D29" s="4" t="s">
        <v>12</v>
      </c>
      <c r="E29" s="19">
        <f>189+408</f>
        <v>597</v>
      </c>
      <c r="F29" s="1">
        <v>3211</v>
      </c>
      <c r="G29" s="1" t="s">
        <v>16</v>
      </c>
      <c r="H29" s="32"/>
    </row>
    <row r="30" spans="1:119" x14ac:dyDescent="0.4">
      <c r="A30" s="40" t="s">
        <v>19</v>
      </c>
      <c r="B30" s="40"/>
      <c r="C30" s="40"/>
      <c r="D30" s="28"/>
      <c r="E30" s="7">
        <f>SUM(E29:E29)</f>
        <v>597</v>
      </c>
      <c r="F30" s="1"/>
      <c r="G30" s="1"/>
    </row>
    <row r="31" spans="1:119" s="25" customFormat="1" x14ac:dyDescent="0.4">
      <c r="A31" s="8" t="s">
        <v>63</v>
      </c>
      <c r="B31" s="3">
        <v>58843087891</v>
      </c>
      <c r="C31" s="3" t="s">
        <v>20</v>
      </c>
      <c r="D31" s="8" t="s">
        <v>12</v>
      </c>
      <c r="E31" s="30">
        <v>65.7</v>
      </c>
      <c r="F31" s="8">
        <v>3221</v>
      </c>
      <c r="G31" s="8" t="s">
        <v>42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</row>
    <row r="32" spans="1:119" s="27" customFormat="1" x14ac:dyDescent="0.4">
      <c r="A32" s="40" t="s">
        <v>19</v>
      </c>
      <c r="B32" s="40"/>
      <c r="C32" s="40"/>
      <c r="D32" s="28"/>
      <c r="E32" s="7">
        <f>SUM(E31)</f>
        <v>65.7</v>
      </c>
      <c r="F32" s="1"/>
      <c r="G32" s="1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</row>
    <row r="33" spans="1:7" x14ac:dyDescent="0.4">
      <c r="A33" s="1" t="s">
        <v>22</v>
      </c>
      <c r="B33" s="1"/>
      <c r="C33" s="1"/>
      <c r="D33" s="4" t="s">
        <v>10</v>
      </c>
      <c r="E33" s="19">
        <v>200</v>
      </c>
      <c r="F33" s="1">
        <v>3221</v>
      </c>
      <c r="G33" s="1" t="s">
        <v>42</v>
      </c>
    </row>
    <row r="34" spans="1:7" x14ac:dyDescent="0.4">
      <c r="A34" s="40" t="s">
        <v>19</v>
      </c>
      <c r="B34" s="40"/>
      <c r="C34" s="40"/>
      <c r="D34" s="28"/>
      <c r="E34" s="7">
        <f>SUM(E33)</f>
        <v>200</v>
      </c>
      <c r="F34" s="1"/>
      <c r="G34" s="1"/>
    </row>
    <row r="35" spans="1:7" x14ac:dyDescent="0.4">
      <c r="A35" s="1" t="s">
        <v>22</v>
      </c>
      <c r="B35" s="1"/>
      <c r="C35" s="1"/>
      <c r="D35" s="4" t="s">
        <v>12</v>
      </c>
      <c r="E35" s="19">
        <v>500</v>
      </c>
      <c r="F35" s="1">
        <v>3221</v>
      </c>
      <c r="G35" s="1" t="s">
        <v>42</v>
      </c>
    </row>
    <row r="36" spans="1:7" x14ac:dyDescent="0.4">
      <c r="A36" s="40" t="s">
        <v>19</v>
      </c>
      <c r="B36" s="40"/>
      <c r="C36" s="40"/>
      <c r="D36" s="28"/>
      <c r="E36" s="7">
        <f>SUM(E35:E35)</f>
        <v>500</v>
      </c>
      <c r="F36" s="1"/>
      <c r="G36" s="1"/>
    </row>
    <row r="37" spans="1:7" x14ac:dyDescent="0.4">
      <c r="A37" s="1" t="s">
        <v>55</v>
      </c>
      <c r="B37" s="1">
        <v>27759560625</v>
      </c>
      <c r="C37" s="11" t="s">
        <v>20</v>
      </c>
      <c r="D37" s="4" t="s">
        <v>12</v>
      </c>
      <c r="E37" s="19">
        <v>43.97</v>
      </c>
      <c r="F37" s="1">
        <v>3223</v>
      </c>
      <c r="G37" s="1" t="s">
        <v>35</v>
      </c>
    </row>
    <row r="38" spans="1:7" x14ac:dyDescent="0.4">
      <c r="A38" s="40" t="s">
        <v>19</v>
      </c>
      <c r="B38" s="40"/>
      <c r="C38" s="40"/>
      <c r="D38" s="28"/>
      <c r="E38" s="7">
        <f>SUM(E37)</f>
        <v>43.97</v>
      </c>
      <c r="F38" s="1"/>
      <c r="G38" s="1"/>
    </row>
    <row r="39" spans="1:7" x14ac:dyDescent="0.4">
      <c r="A39" s="1" t="s">
        <v>38</v>
      </c>
      <c r="B39" s="8">
        <v>55477974103</v>
      </c>
      <c r="C39" s="3" t="s">
        <v>20</v>
      </c>
      <c r="D39" s="4" t="s">
        <v>12</v>
      </c>
      <c r="E39" s="19">
        <v>2546.5100000000002</v>
      </c>
      <c r="F39" s="1">
        <v>3223</v>
      </c>
      <c r="G39" s="1" t="s">
        <v>35</v>
      </c>
    </row>
    <row r="40" spans="1:7" x14ac:dyDescent="0.4">
      <c r="A40" s="41" t="s">
        <v>19</v>
      </c>
      <c r="B40" s="42"/>
      <c r="C40" s="43"/>
      <c r="D40" s="4"/>
      <c r="E40" s="7">
        <f>SUM(E39)</f>
        <v>2546.5100000000002</v>
      </c>
      <c r="F40" s="1"/>
      <c r="G40" s="1"/>
    </row>
    <row r="41" spans="1:7" x14ac:dyDescent="0.4">
      <c r="A41" s="1" t="s">
        <v>22</v>
      </c>
      <c r="B41" s="1"/>
      <c r="C41" s="1"/>
      <c r="D41" s="4" t="s">
        <v>10</v>
      </c>
      <c r="E41" s="19">
        <v>970</v>
      </c>
      <c r="F41" s="1">
        <v>3295</v>
      </c>
      <c r="G41" s="1" t="s">
        <v>23</v>
      </c>
    </row>
    <row r="42" spans="1:7" x14ac:dyDescent="0.4">
      <c r="A42" s="40" t="s">
        <v>19</v>
      </c>
      <c r="B42" s="40"/>
      <c r="C42" s="40"/>
      <c r="D42" s="28"/>
      <c r="E42" s="7">
        <f>SUM(E41)</f>
        <v>970</v>
      </c>
      <c r="F42" s="1"/>
      <c r="G42" s="1"/>
    </row>
    <row r="43" spans="1:7" x14ac:dyDescent="0.4">
      <c r="A43" s="1" t="s">
        <v>22</v>
      </c>
      <c r="B43" s="1"/>
      <c r="C43" s="1"/>
      <c r="D43" s="4" t="s">
        <v>10</v>
      </c>
      <c r="E43" s="19">
        <v>1306.94</v>
      </c>
      <c r="F43" s="1">
        <v>3291</v>
      </c>
      <c r="G43" s="1" t="s">
        <v>24</v>
      </c>
    </row>
    <row r="44" spans="1:7" x14ac:dyDescent="0.4">
      <c r="A44" s="40" t="s">
        <v>19</v>
      </c>
      <c r="B44" s="40"/>
      <c r="C44" s="40"/>
      <c r="D44" s="28"/>
      <c r="E44" s="7">
        <f>SUM(E43)</f>
        <v>1306.94</v>
      </c>
      <c r="F44" s="1"/>
      <c r="G44" s="1"/>
    </row>
    <row r="45" spans="1:7" x14ac:dyDescent="0.4">
      <c r="A45" s="2" t="s">
        <v>34</v>
      </c>
      <c r="B45" s="3">
        <v>81793146560</v>
      </c>
      <c r="C45" s="3" t="s">
        <v>20</v>
      </c>
      <c r="D45" s="2" t="s">
        <v>12</v>
      </c>
      <c r="E45" s="30">
        <v>172.45</v>
      </c>
      <c r="F45" s="8">
        <v>3231</v>
      </c>
      <c r="G45" s="8" t="s">
        <v>25</v>
      </c>
    </row>
    <row r="46" spans="1:7" x14ac:dyDescent="0.4">
      <c r="A46" s="40" t="s">
        <v>19</v>
      </c>
      <c r="B46" s="40"/>
      <c r="C46" s="40"/>
      <c r="D46" s="9"/>
      <c r="E46" s="7">
        <f>SUM(E45)</f>
        <v>172.45</v>
      </c>
      <c r="F46" s="1"/>
      <c r="G46" s="1"/>
    </row>
    <row r="47" spans="1:7" x14ac:dyDescent="0.4">
      <c r="A47" s="1" t="s">
        <v>38</v>
      </c>
      <c r="B47" s="8">
        <v>55477974103</v>
      </c>
      <c r="C47" s="3" t="s">
        <v>20</v>
      </c>
      <c r="D47" s="4" t="s">
        <v>12</v>
      </c>
      <c r="E47" s="19">
        <v>2925.15</v>
      </c>
      <c r="F47" s="1">
        <v>3234</v>
      </c>
      <c r="G47" s="1" t="s">
        <v>39</v>
      </c>
    </row>
    <row r="48" spans="1:7" x14ac:dyDescent="0.4">
      <c r="A48" s="41" t="s">
        <v>19</v>
      </c>
      <c r="B48" s="42"/>
      <c r="C48" s="43"/>
      <c r="D48" s="4"/>
      <c r="E48" s="7">
        <f>SUM(E47)</f>
        <v>2925.15</v>
      </c>
      <c r="F48" s="1"/>
      <c r="G48" s="1"/>
    </row>
    <row r="49" spans="1:119" s="45" customFormat="1" x14ac:dyDescent="0.4">
      <c r="A49" s="2" t="s">
        <v>62</v>
      </c>
      <c r="B49" s="3">
        <v>64261850115</v>
      </c>
      <c r="C49" s="3" t="s">
        <v>20</v>
      </c>
      <c r="D49" s="2" t="s">
        <v>12</v>
      </c>
      <c r="E49" s="30">
        <v>750</v>
      </c>
      <c r="F49" s="8">
        <v>3235</v>
      </c>
      <c r="G49" s="8" t="s">
        <v>61</v>
      </c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</row>
    <row r="50" spans="1:119" customFormat="1" x14ac:dyDescent="0.4">
      <c r="A50" s="40" t="s">
        <v>19</v>
      </c>
      <c r="B50" s="40"/>
      <c r="C50" s="40"/>
      <c r="D50" s="9"/>
      <c r="E50" s="7">
        <f>SUM(E49)</f>
        <v>750</v>
      </c>
      <c r="F50" s="1"/>
      <c r="G50" s="1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</row>
    <row r="51" spans="1:119" x14ac:dyDescent="0.4">
      <c r="A51" s="1" t="s">
        <v>27</v>
      </c>
      <c r="B51" s="1">
        <v>22597784145</v>
      </c>
      <c r="C51" s="1"/>
      <c r="D51" s="4" t="s">
        <v>10</v>
      </c>
      <c r="E51" s="19">
        <v>719.76</v>
      </c>
      <c r="F51" s="1">
        <v>3237</v>
      </c>
      <c r="G51" s="1" t="s">
        <v>26</v>
      </c>
    </row>
    <row r="52" spans="1:119" x14ac:dyDescent="0.4">
      <c r="A52" s="41" t="s">
        <v>19</v>
      </c>
      <c r="B52" s="42"/>
      <c r="C52" s="43"/>
      <c r="D52" s="4"/>
      <c r="E52" s="7">
        <f>SUM(E51)</f>
        <v>719.76</v>
      </c>
      <c r="F52" s="1"/>
      <c r="G52" s="1"/>
    </row>
    <row r="53" spans="1:119" x14ac:dyDescent="0.4">
      <c r="A53" s="1" t="s">
        <v>27</v>
      </c>
      <c r="B53" s="8">
        <v>22597784145</v>
      </c>
      <c r="C53" s="3" t="s">
        <v>20</v>
      </c>
      <c r="D53" s="8" t="s">
        <v>12</v>
      </c>
      <c r="E53" s="19">
        <v>634.84</v>
      </c>
      <c r="F53" s="1">
        <v>3237</v>
      </c>
      <c r="G53" s="1" t="s">
        <v>26</v>
      </c>
    </row>
    <row r="54" spans="1:119" x14ac:dyDescent="0.4">
      <c r="A54" s="40" t="s">
        <v>19</v>
      </c>
      <c r="B54" s="40"/>
      <c r="C54" s="40"/>
      <c r="D54" s="28"/>
      <c r="E54" s="7">
        <f>SUM(E53)</f>
        <v>634.84</v>
      </c>
      <c r="F54" s="1"/>
      <c r="G54" s="1"/>
    </row>
    <row r="55" spans="1:119" x14ac:dyDescent="0.4">
      <c r="A55" s="1" t="s">
        <v>40</v>
      </c>
      <c r="B55" s="11" t="s">
        <v>21</v>
      </c>
      <c r="C55" s="11" t="s">
        <v>21</v>
      </c>
      <c r="D55" s="4" t="s">
        <v>10</v>
      </c>
      <c r="E55" s="19">
        <v>471.5</v>
      </c>
      <c r="F55" s="1">
        <v>3237</v>
      </c>
      <c r="G55" s="1" t="s">
        <v>28</v>
      </c>
    </row>
    <row r="56" spans="1:119" x14ac:dyDescent="0.4">
      <c r="A56" s="40" t="s">
        <v>19</v>
      </c>
      <c r="B56" s="40"/>
      <c r="C56" s="40"/>
      <c r="D56" s="28"/>
      <c r="E56" s="7">
        <f>SUM(E55)</f>
        <v>471.5</v>
      </c>
      <c r="F56" s="1"/>
      <c r="G56" s="1"/>
    </row>
    <row r="57" spans="1:119" x14ac:dyDescent="0.4">
      <c r="A57" s="1" t="s">
        <v>52</v>
      </c>
      <c r="B57" s="11" t="s">
        <v>21</v>
      </c>
      <c r="C57" s="11" t="s">
        <v>21</v>
      </c>
      <c r="D57" s="4" t="s">
        <v>10</v>
      </c>
      <c r="E57" s="19">
        <v>302.88</v>
      </c>
      <c r="F57" s="1">
        <v>3237</v>
      </c>
      <c r="G57" s="1" t="s">
        <v>28</v>
      </c>
    </row>
    <row r="58" spans="1:119" x14ac:dyDescent="0.4">
      <c r="A58" s="40" t="s">
        <v>19</v>
      </c>
      <c r="B58" s="40"/>
      <c r="C58" s="40"/>
      <c r="D58" s="28"/>
      <c r="E58" s="7">
        <f>SUM(E57)</f>
        <v>302.88</v>
      </c>
      <c r="F58" s="1"/>
      <c r="G58" s="1"/>
    </row>
    <row r="59" spans="1:119" x14ac:dyDescent="0.4">
      <c r="A59" s="1" t="s">
        <v>41</v>
      </c>
      <c r="B59" s="11" t="s">
        <v>21</v>
      </c>
      <c r="C59" s="11" t="s">
        <v>21</v>
      </c>
      <c r="D59" s="4" t="s">
        <v>10</v>
      </c>
      <c r="E59" s="19">
        <v>397.54</v>
      </c>
      <c r="F59" s="1">
        <v>3237</v>
      </c>
      <c r="G59" s="1" t="s">
        <v>28</v>
      </c>
    </row>
    <row r="60" spans="1:119" x14ac:dyDescent="0.4">
      <c r="A60" s="40" t="s">
        <v>19</v>
      </c>
      <c r="B60" s="40"/>
      <c r="C60" s="40"/>
      <c r="D60" s="28"/>
      <c r="E60" s="7">
        <f>SUM(E59)</f>
        <v>397.54</v>
      </c>
      <c r="F60" s="1"/>
      <c r="G60" s="1"/>
    </row>
    <row r="61" spans="1:119" x14ac:dyDescent="0.4">
      <c r="A61" s="1" t="s">
        <v>51</v>
      </c>
      <c r="B61" s="11" t="s">
        <v>21</v>
      </c>
      <c r="C61" s="11" t="s">
        <v>21</v>
      </c>
      <c r="D61" s="4" t="s">
        <v>10</v>
      </c>
      <c r="E61" s="19">
        <v>751.29</v>
      </c>
      <c r="F61" s="1">
        <v>3237</v>
      </c>
      <c r="G61" s="1" t="s">
        <v>45</v>
      </c>
    </row>
    <row r="62" spans="1:119" x14ac:dyDescent="0.4">
      <c r="A62" s="40" t="s">
        <v>19</v>
      </c>
      <c r="B62" s="40"/>
      <c r="C62" s="40"/>
      <c r="D62" s="28"/>
      <c r="E62" s="7">
        <f>SUM(E61)</f>
        <v>751.29</v>
      </c>
      <c r="F62" s="1"/>
      <c r="G62" s="1"/>
    </row>
    <row r="63" spans="1:119" s="21" customFormat="1" x14ac:dyDescent="0.4">
      <c r="A63" s="8" t="s">
        <v>49</v>
      </c>
      <c r="B63" s="3">
        <v>50986086632</v>
      </c>
      <c r="C63" s="3" t="s">
        <v>50</v>
      </c>
      <c r="D63" s="2" t="s">
        <v>10</v>
      </c>
      <c r="E63" s="30">
        <v>358.72</v>
      </c>
      <c r="F63" s="8">
        <v>3237</v>
      </c>
      <c r="G63" s="8" t="s">
        <v>45</v>
      </c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</row>
    <row r="64" spans="1:119" x14ac:dyDescent="0.4">
      <c r="A64" s="40" t="s">
        <v>19</v>
      </c>
      <c r="B64" s="40"/>
      <c r="C64" s="40"/>
      <c r="D64" s="28"/>
      <c r="E64" s="7">
        <f>SUM(E63)</f>
        <v>358.72</v>
      </c>
      <c r="F64" s="1"/>
      <c r="G64" s="1"/>
    </row>
    <row r="65" spans="1:119" s="21" customFormat="1" x14ac:dyDescent="0.4">
      <c r="A65" s="2" t="s">
        <v>29</v>
      </c>
      <c r="B65" s="3">
        <v>51464035493</v>
      </c>
      <c r="C65" s="3" t="s">
        <v>20</v>
      </c>
      <c r="D65" s="2" t="s">
        <v>12</v>
      </c>
      <c r="E65" s="30">
        <v>200</v>
      </c>
      <c r="F65" s="8">
        <v>3238</v>
      </c>
      <c r="G65" s="8" t="s">
        <v>30</v>
      </c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</row>
    <row r="66" spans="1:119" x14ac:dyDescent="0.4">
      <c r="A66" s="40" t="s">
        <v>19</v>
      </c>
      <c r="B66" s="40"/>
      <c r="C66" s="40"/>
      <c r="D66" s="28"/>
      <c r="E66" s="7">
        <f>SUM(E65)</f>
        <v>200</v>
      </c>
      <c r="F66" s="1"/>
      <c r="G66" s="1"/>
    </row>
    <row r="67" spans="1:119" s="21" customFormat="1" x14ac:dyDescent="0.4">
      <c r="A67" s="2" t="s">
        <v>67</v>
      </c>
      <c r="B67" s="3">
        <v>31134262074</v>
      </c>
      <c r="C67" s="3" t="s">
        <v>20</v>
      </c>
      <c r="D67" s="2" t="s">
        <v>12</v>
      </c>
      <c r="E67" s="30">
        <v>6517.7</v>
      </c>
      <c r="F67" s="8">
        <v>3293</v>
      </c>
      <c r="G67" s="8" t="s">
        <v>57</v>
      </c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</row>
    <row r="68" spans="1:119" x14ac:dyDescent="0.4">
      <c r="A68" s="40" t="s">
        <v>19</v>
      </c>
      <c r="B68" s="40"/>
      <c r="C68" s="40"/>
      <c r="D68" s="28"/>
      <c r="E68" s="7">
        <f>SUM(E67:E67)</f>
        <v>6517.7</v>
      </c>
      <c r="F68" s="1"/>
      <c r="G68" s="1"/>
    </row>
    <row r="69" spans="1:119" customFormat="1" x14ac:dyDescent="0.4">
      <c r="A69" s="8" t="s">
        <v>58</v>
      </c>
      <c r="B69" s="46" t="s">
        <v>60</v>
      </c>
      <c r="C69" s="3" t="s">
        <v>59</v>
      </c>
      <c r="D69" s="8" t="s">
        <v>12</v>
      </c>
      <c r="E69" s="30">
        <v>873</v>
      </c>
      <c r="F69" s="1">
        <v>3293</v>
      </c>
      <c r="G69" s="1" t="s">
        <v>57</v>
      </c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</row>
    <row r="70" spans="1:119" customFormat="1" x14ac:dyDescent="0.4">
      <c r="A70" s="40" t="s">
        <v>19</v>
      </c>
      <c r="B70" s="40"/>
      <c r="C70" s="40"/>
      <c r="D70" s="28"/>
      <c r="E70" s="7">
        <f>SUM(E69:E69)</f>
        <v>873</v>
      </c>
      <c r="F70" s="1"/>
      <c r="G70" s="1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</row>
    <row r="71" spans="1:119" x14ac:dyDescent="0.4">
      <c r="A71" s="1" t="s">
        <v>66</v>
      </c>
      <c r="B71" s="1">
        <v>45574928584</v>
      </c>
      <c r="C71" s="11" t="s">
        <v>20</v>
      </c>
      <c r="D71" s="4" t="s">
        <v>12</v>
      </c>
      <c r="E71" s="19">
        <f>10242+1722</f>
        <v>11964</v>
      </c>
      <c r="F71" s="1">
        <v>3293</v>
      </c>
      <c r="G71" s="1" t="s">
        <v>57</v>
      </c>
    </row>
    <row r="72" spans="1:119" x14ac:dyDescent="0.4">
      <c r="A72" s="40" t="s">
        <v>19</v>
      </c>
      <c r="B72" s="40"/>
      <c r="C72" s="40"/>
      <c r="D72" s="28"/>
      <c r="E72" s="7">
        <f>SUM(E71)</f>
        <v>11964</v>
      </c>
      <c r="F72" s="1"/>
      <c r="G72" s="1"/>
    </row>
    <row r="73" spans="1:119" customFormat="1" x14ac:dyDescent="0.4">
      <c r="A73" s="8" t="s">
        <v>64</v>
      </c>
      <c r="B73" s="46" t="s">
        <v>65</v>
      </c>
      <c r="C73" s="3" t="s">
        <v>20</v>
      </c>
      <c r="D73" s="8" t="s">
        <v>12</v>
      </c>
      <c r="E73" s="30">
        <v>750</v>
      </c>
      <c r="F73" s="1">
        <v>3293</v>
      </c>
      <c r="G73" s="1" t="s">
        <v>57</v>
      </c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</row>
    <row r="74" spans="1:119" customFormat="1" x14ac:dyDescent="0.4">
      <c r="A74" s="40" t="s">
        <v>19</v>
      </c>
      <c r="B74" s="40"/>
      <c r="C74" s="40"/>
      <c r="D74" s="28"/>
      <c r="E74" s="7">
        <f>SUM(E73:E73)</f>
        <v>750</v>
      </c>
      <c r="F74" s="1"/>
      <c r="G74" s="1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</row>
    <row r="75" spans="1:119" s="21" customFormat="1" x14ac:dyDescent="0.4">
      <c r="A75" s="2" t="s">
        <v>10</v>
      </c>
      <c r="B75" s="3"/>
      <c r="C75" s="3"/>
      <c r="D75" s="2" t="s">
        <v>12</v>
      </c>
      <c r="E75" s="30">
        <v>13675.96</v>
      </c>
      <c r="F75" s="8">
        <v>3299</v>
      </c>
      <c r="G75" s="8" t="s">
        <v>32</v>
      </c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</row>
    <row r="76" spans="1:119" x14ac:dyDescent="0.4">
      <c r="A76" s="41" t="s">
        <v>19</v>
      </c>
      <c r="B76" s="42"/>
      <c r="C76" s="43"/>
      <c r="D76" s="28"/>
      <c r="E76" s="7">
        <f>SUM(E75)</f>
        <v>13675.96</v>
      </c>
      <c r="F76" s="1"/>
      <c r="G76" s="1"/>
    </row>
    <row r="77" spans="1:119" s="45" customFormat="1" x14ac:dyDescent="0.4">
      <c r="A77" s="2" t="s">
        <v>56</v>
      </c>
      <c r="B77" s="3">
        <v>28495895537</v>
      </c>
      <c r="C77" s="3" t="s">
        <v>20</v>
      </c>
      <c r="D77" s="2" t="s">
        <v>12</v>
      </c>
      <c r="E77" s="30">
        <v>45.32</v>
      </c>
      <c r="F77" s="8">
        <v>3299</v>
      </c>
      <c r="G77" s="8" t="s">
        <v>32</v>
      </c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</row>
    <row r="78" spans="1:119" customFormat="1" x14ac:dyDescent="0.4">
      <c r="A78" s="40" t="s">
        <v>19</v>
      </c>
      <c r="B78" s="40"/>
      <c r="C78" s="40"/>
      <c r="D78" s="9"/>
      <c r="E78" s="7">
        <f>SUM(E77)</f>
        <v>45.32</v>
      </c>
      <c r="F78" s="1"/>
      <c r="G78" s="1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</row>
    <row r="79" spans="1:119" s="21" customFormat="1" x14ac:dyDescent="0.4">
      <c r="A79" s="8" t="s">
        <v>31</v>
      </c>
      <c r="B79" s="3" t="s">
        <v>33</v>
      </c>
      <c r="C79" s="3" t="s">
        <v>20</v>
      </c>
      <c r="D79" s="8" t="s">
        <v>12</v>
      </c>
      <c r="E79" s="30">
        <v>245.85</v>
      </c>
      <c r="F79" s="8">
        <v>3431</v>
      </c>
      <c r="G79" s="8" t="s">
        <v>43</v>
      </c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</row>
    <row r="80" spans="1:119" x14ac:dyDescent="0.4">
      <c r="A80" s="40" t="s">
        <v>19</v>
      </c>
      <c r="B80" s="40"/>
      <c r="C80" s="40"/>
      <c r="D80" s="15"/>
      <c r="E80" s="7">
        <f>SUM(E79)</f>
        <v>245.85</v>
      </c>
      <c r="F80" s="1"/>
      <c r="G80" s="1"/>
    </row>
    <row r="81" spans="5:5" x14ac:dyDescent="0.4">
      <c r="E81" s="22"/>
    </row>
  </sheetData>
  <mergeCells count="33">
    <mergeCell ref="A64:C64"/>
    <mergeCell ref="A38:C38"/>
    <mergeCell ref="A78:C78"/>
    <mergeCell ref="A70:C70"/>
    <mergeCell ref="A50:C50"/>
    <mergeCell ref="A74:C74"/>
    <mergeCell ref="A72:C72"/>
    <mergeCell ref="A68:C68"/>
    <mergeCell ref="A76:C76"/>
    <mergeCell ref="A80:C80"/>
    <mergeCell ref="A34:C34"/>
    <mergeCell ref="A66:C66"/>
    <mergeCell ref="A54:C54"/>
    <mergeCell ref="A56:C56"/>
    <mergeCell ref="A58:C58"/>
    <mergeCell ref="A60:C60"/>
    <mergeCell ref="A62:C62"/>
    <mergeCell ref="A16:C16"/>
    <mergeCell ref="A42:C42"/>
    <mergeCell ref="A44:C44"/>
    <mergeCell ref="A52:C52"/>
    <mergeCell ref="A46:C46"/>
    <mergeCell ref="A36:C36"/>
    <mergeCell ref="A48:C48"/>
    <mergeCell ref="A40:C40"/>
    <mergeCell ref="A30:C30"/>
    <mergeCell ref="A32:C32"/>
    <mergeCell ref="B1:G1"/>
    <mergeCell ref="B2:G2"/>
    <mergeCell ref="E4:F4"/>
    <mergeCell ref="A5:A15"/>
    <mergeCell ref="C5:C15"/>
    <mergeCell ref="B5:B15"/>
  </mergeCells>
  <pageMargins left="0.7" right="0.7" top="0.75" bottom="0.75" header="0.3" footer="0.3"/>
  <pageSetup paperSize="9" scale="71" orientation="landscape" horizontalDpi="4294967293" verticalDpi="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PROSINAC 2025.</vt:lpstr>
      <vt:lpstr>'PROSINAC 2025.'!Print_Area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Svetec</dc:creator>
  <cp:lastModifiedBy>Klara Svetec</cp:lastModifiedBy>
  <cp:lastPrinted>2026-01-08T10:32:53Z</cp:lastPrinted>
  <dcterms:created xsi:type="dcterms:W3CDTF">2024-02-05T08:55:32Z</dcterms:created>
  <dcterms:modified xsi:type="dcterms:W3CDTF">2026-01-08T10:33:54Z</dcterms:modified>
</cp:coreProperties>
</file>