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01D376AE-A4F5-47D1-9044-83F5F66D8FF0}" xr6:coauthVersionLast="36" xr6:coauthVersionMax="36" xr10:uidLastSave="{00000000-0000-0000-0000-000000000000}"/>
  <bookViews>
    <workbookView xWindow="0" yWindow="0" windowWidth="21570" windowHeight="9120" xr2:uid="{BD7A9E1F-CC34-46A4-B84B-045B66E7D547}"/>
  </bookViews>
  <sheets>
    <sheet name="SVIBANJ 2025." sheetId="1" r:id="rId1"/>
  </sheets>
  <definedNames>
    <definedName name="_xlnm.Print_Area" localSheetId="0">'SVIBANJ 2025.'!$A$1:$G$87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8" i="1"/>
  <c r="E81" i="1"/>
  <c r="E31" i="1" l="1"/>
  <c r="E20" i="1"/>
  <c r="E33" i="1"/>
  <c r="E22" i="1"/>
  <c r="E36" i="1"/>
  <c r="E35" i="1"/>
  <c r="E73" i="1"/>
  <c r="E24" i="1" l="1"/>
  <c r="E52" i="1"/>
  <c r="E57" i="1"/>
  <c r="E10" i="1"/>
  <c r="E79" i="1"/>
  <c r="E87" i="1" l="1"/>
  <c r="E11" i="1"/>
  <c r="E8" i="1"/>
  <c r="E65" i="1"/>
  <c r="E63" i="1"/>
  <c r="E25" i="1" l="1"/>
  <c r="E49" i="1"/>
  <c r="E17" i="1"/>
  <c r="E27" i="1"/>
  <c r="E77" i="1"/>
  <c r="E41" i="1"/>
  <c r="E39" i="1"/>
  <c r="E55" i="1" l="1"/>
  <c r="E29" i="1" l="1"/>
  <c r="E37" i="1"/>
  <c r="E71" i="1" l="1"/>
  <c r="E47" i="1" l="1"/>
  <c r="E23" i="1" l="1"/>
  <c r="E85" i="1" l="1"/>
  <c r="E83" i="1"/>
  <c r="E75" i="1"/>
  <c r="E67" i="1"/>
  <c r="E69" i="1"/>
  <c r="E61" i="1"/>
  <c r="E59" i="1"/>
  <c r="E53" i="1"/>
  <c r="E51" i="1"/>
  <c r="E45" i="1"/>
  <c r="E43" i="1"/>
  <c r="E21" i="1"/>
  <c r="E19" i="1"/>
  <c r="E15" i="1"/>
</calcChain>
</file>

<file path=xl/sharedStrings.xml><?xml version="1.0" encoding="utf-8"?>
<sst xmlns="http://schemas.openxmlformats.org/spreadsheetml/2006/main" count="225" uniqueCount="66">
  <si>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</si>
  <si>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</si>
  <si>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</si>
  <si>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</si>
  <si>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</si>
  <si>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</si>
  <si>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</si>
  <si>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</si>
  <si>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</si>
  <si>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</si>
  <si>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</si>
  <si>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</si>
  <si>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</si>
  <si>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</si>
  <si>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</si>
  <si>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</si>
  <si>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</si>
  <si>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</si>
  <si>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</si>
  <si>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</si>
  <si>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Ulix d.o.o.</t>
  </si>
  <si>
    <t>Zagreb</t>
  </si>
  <si>
    <t>GDPR</t>
  </si>
  <si>
    <t>Sveučilišni računski centar - Srce</t>
  </si>
  <si>
    <t>Pristojbe i naknade</t>
  </si>
  <si>
    <t>Naknade za rad predstavničkih i izvršnih tijela, povjerenstava i slično</t>
  </si>
  <si>
    <t>Usluge telefona, pošte i prijevoza</t>
  </si>
  <si>
    <t>Intelektualne i osobne usluge (Usluge agencija, ukupni trošak)</t>
  </si>
  <si>
    <t>Studentski centar u Zagrebu</t>
  </si>
  <si>
    <t>Babić Getz Sanja</t>
  </si>
  <si>
    <t>Intelektualne i osobne usluge (Ugovor o djelu, ukupni trošak)</t>
  </si>
  <si>
    <t>Bulić Biserka</t>
  </si>
  <si>
    <t>Hruška Marko</t>
  </si>
  <si>
    <t>Sistemski laboratorij za informatiku</t>
  </si>
  <si>
    <t>Računalne usluge</t>
  </si>
  <si>
    <t>Privredna banka Zagreb d.d.</t>
  </si>
  <si>
    <t>Ostali nespomenuti rashodi poslovanja</t>
  </si>
  <si>
    <t>Bankarske usluge i usluge platnog prometa</t>
  </si>
  <si>
    <t>02535697732</t>
  </si>
  <si>
    <t>Lovrić Mario</t>
  </si>
  <si>
    <t>PBZ CARD d.o.o.</t>
  </si>
  <si>
    <t>Hrvatski telekom d.d.</t>
  </si>
  <si>
    <t>Ivančić Marko</t>
  </si>
  <si>
    <t>Speranza turistička agencija d.o.o.</t>
  </si>
  <si>
    <t>Špoljar Jurica</t>
  </si>
  <si>
    <t>Materijal i dijelovi za tekuće i investicijsko održavanje</t>
  </si>
  <si>
    <t>Đorđević Ana</t>
  </si>
  <si>
    <t>Imamagić Emir</t>
  </si>
  <si>
    <t>Reprezentacija</t>
  </si>
  <si>
    <t>Croatia osiguranje d.d.</t>
  </si>
  <si>
    <t>Zdravstvene i veterinarske usluge</t>
  </si>
  <si>
    <t>SVIBANJ 2025.</t>
  </si>
  <si>
    <t>Cvitković Maja</t>
  </si>
  <si>
    <t>Dejanović Škvarić Helena</t>
  </si>
  <si>
    <t>Šterle Vladimir</t>
  </si>
  <si>
    <t>Dodatna ulaganja na građevinskim objektima</t>
  </si>
  <si>
    <t>Orel Ognjen</t>
  </si>
  <si>
    <t>Nebeski baloni</t>
  </si>
  <si>
    <t>Grabovica Vlatko</t>
  </si>
  <si>
    <t>HUP-ZAGREB D.D.</t>
  </si>
  <si>
    <t>EnTenTina obrt</t>
  </si>
  <si>
    <t>Đerek Mijo</t>
  </si>
  <si>
    <t>Littera nova, obrt za usluge, poduke, savjetovanja i prevođenja</t>
  </si>
  <si>
    <t>Marić Ivan</t>
  </si>
  <si>
    <t>Klobučar Mario</t>
  </si>
  <si>
    <t>INA - industrija nafte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</si>
</sst>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3" xfId="0" applyFill="1" applyBorder="1"/>
    <xf numFmtId="0" fontId="0" fillId="0" borderId="0" xfId="0" applyFont="1" applyBorder="1"/>
    <xf numFmtId="0" fontId="0" fillId="0" borderId="0" xfId="0" applyFont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4" fontId="0" fillId="2" borderId="3" xfId="0" applyNumberFormat="1" applyFill="1" applyBorder="1"/>
    <xf numFmtId="0" fontId="0" fillId="2" borderId="0" xfId="0" applyFill="1" applyBorder="1"/>
    <xf numFmtId="0" fontId="0" fillId="2" borderId="0" xfId="0" applyFill="1"/>
    <xf numFmtId="4" fontId="1" fillId="2" borderId="3" xfId="0" applyNumberFormat="1" applyFont="1" applyFill="1" applyBorder="1"/>
    <xf numFmtId="4" fontId="0" fillId="2" borderId="3" xfId="0" applyNumberFormat="1" applyFont="1" applyFill="1" applyBorder="1"/>
    <xf numFmtId="0" fontId="0" fillId="2" borderId="3" xfId="0" applyFont="1" applyFill="1" applyBorder="1"/>
    <xf numFmtId="0" fontId="1" fillId="2" borderId="3" xfId="0" applyFont="1" applyFill="1" applyBorder="1" applyAlignment="1"/>
    <xf numFmtId="4" fontId="0" fillId="0" borderId="0" xfId="0" applyNumberFormat="1"/>
    <xf numFmtId="0" fontId="0" fillId="2" borderId="3" xfId="0" applyFill="1" applyBorder="1" applyAlignment="1"/>
    <xf numFmtId="0" fontId="0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ont="1" applyFill="1"/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/>
    <xf numFmtId="0" fontId="0" fillId="0" borderId="0" xfId="0" applyFill="1"/>
    <xf numFmtId="0" fontId="0" fillId="2" borderId="2" xfId="0" applyFill="1" applyBorder="1" applyAlignment="1">
      <alignment vertical="center"/>
    </xf>
    <xf numFmtId="17" fontId="0" fillId="2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99"/>
  <sheetViews>
    <sheetView tabSelected="1" zoomScaleNormal="100" workbookViewId="0"/>
  </sheetViews>
  <sheetFormatPr defaultRowHeight="15" x14ac:dyDescent="0.25"/>
  <cols>
    <col min="1" max="1" width="32.4257812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4"/>
  </cols>
  <sheetData>
    <row r="1" spans="1:119" s="3" customFormat="1" ht="30.75" customHeight="1" thickBot="1" x14ac:dyDescent="0.3">
      <c r="A1" s="1" t="s">
        <v>0</v>
      </c>
      <c r="B1" s="32" t="s">
        <v>1</v>
      </c>
      <c r="C1" s="32"/>
      <c r="D1" s="32"/>
      <c r="E1" s="32"/>
      <c r="F1" s="32"/>
      <c r="G1" s="3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3" customFormat="1" ht="30" customHeight="1" thickBot="1" x14ac:dyDescent="0.3">
      <c r="A2" s="39" t="s">
        <v>2</v>
      </c>
      <c r="B2" s="40" t="s">
        <v>51</v>
      </c>
      <c r="C2" s="40"/>
      <c r="D2" s="40"/>
      <c r="E2" s="40"/>
      <c r="F2" s="40"/>
      <c r="G2" s="4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3" spans="1:119" x14ac:dyDescent="0.25">
      <c r="A3" s="13"/>
      <c r="B3" s="13"/>
      <c r="C3" s="13"/>
      <c r="D3" s="13"/>
      <c r="E3" s="13"/>
      <c r="F3" s="13"/>
      <c r="G3" s="13"/>
    </row>
    <row r="4" spans="1:119" s="3" customFormat="1" ht="30" x14ac:dyDescent="0.25">
      <c r="A4" s="25" t="s">
        <v>3</v>
      </c>
      <c r="B4" s="26" t="s">
        <v>4</v>
      </c>
      <c r="C4" s="24" t="s">
        <v>5</v>
      </c>
      <c r="D4" s="24" t="s">
        <v>6</v>
      </c>
      <c r="E4" s="33" t="s">
        <v>7</v>
      </c>
      <c r="F4" s="33"/>
      <c r="G4" s="25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x14ac:dyDescent="0.25">
      <c r="A5" s="33" t="s">
        <v>9</v>
      </c>
      <c r="B5" s="34"/>
      <c r="C5" s="34"/>
      <c r="D5" s="10" t="s">
        <v>10</v>
      </c>
      <c r="E5" s="11">
        <v>442034.39</v>
      </c>
      <c r="F5" s="5">
        <v>3111</v>
      </c>
      <c r="G5" s="5" t="s">
        <v>11</v>
      </c>
    </row>
    <row r="6" spans="1:119" x14ac:dyDescent="0.25">
      <c r="A6" s="33"/>
      <c r="B6" s="34"/>
      <c r="C6" s="34"/>
      <c r="D6" s="10" t="s">
        <v>12</v>
      </c>
      <c r="E6" s="11">
        <f>79823.66+6589.45</f>
        <v>86413.11</v>
      </c>
      <c r="F6" s="5">
        <v>3111</v>
      </c>
      <c r="G6" s="5" t="s">
        <v>11</v>
      </c>
    </row>
    <row r="7" spans="1:119" x14ac:dyDescent="0.25">
      <c r="A7" s="33"/>
      <c r="B7" s="34"/>
      <c r="C7" s="34"/>
      <c r="D7" s="10" t="s">
        <v>12</v>
      </c>
      <c r="E7" s="11">
        <v>1709.8</v>
      </c>
      <c r="F7" s="5">
        <v>3112</v>
      </c>
      <c r="G7" s="5" t="s">
        <v>13</v>
      </c>
    </row>
    <row r="8" spans="1:119" x14ac:dyDescent="0.25">
      <c r="A8" s="33"/>
      <c r="B8" s="34"/>
      <c r="C8" s="34"/>
      <c r="D8" s="10" t="s">
        <v>10</v>
      </c>
      <c r="E8" s="11">
        <f>2126.82+441.44</f>
        <v>2568.2600000000002</v>
      </c>
      <c r="F8" s="5">
        <v>3121</v>
      </c>
      <c r="G8" s="5" t="s">
        <v>14</v>
      </c>
    </row>
    <row r="9" spans="1:119" x14ac:dyDescent="0.25">
      <c r="A9" s="33"/>
      <c r="B9" s="34"/>
      <c r="C9" s="34"/>
      <c r="D9" s="10" t="s">
        <v>10</v>
      </c>
      <c r="E9" s="11">
        <v>69042.009999999995</v>
      </c>
      <c r="F9" s="5">
        <v>3132</v>
      </c>
      <c r="G9" s="5" t="s">
        <v>15</v>
      </c>
    </row>
    <row r="10" spans="1:119" x14ac:dyDescent="0.25">
      <c r="A10" s="33"/>
      <c r="B10" s="34"/>
      <c r="C10" s="34"/>
      <c r="D10" s="10" t="s">
        <v>12</v>
      </c>
      <c r="E10" s="11">
        <f>282.24+12334.25+1087.27</f>
        <v>13703.76</v>
      </c>
      <c r="F10" s="5">
        <v>3132</v>
      </c>
      <c r="G10" s="5" t="s">
        <v>15</v>
      </c>
    </row>
    <row r="11" spans="1:119" x14ac:dyDescent="0.25">
      <c r="A11" s="33"/>
      <c r="B11" s="34"/>
      <c r="C11" s="34"/>
      <c r="D11" s="10" t="s">
        <v>10</v>
      </c>
      <c r="E11" s="11">
        <f>340+60+588+2117.65+810</f>
        <v>3915.65</v>
      </c>
      <c r="F11" s="5">
        <v>3211</v>
      </c>
      <c r="G11" s="5" t="s">
        <v>16</v>
      </c>
    </row>
    <row r="12" spans="1:119" x14ac:dyDescent="0.25">
      <c r="A12" s="33"/>
      <c r="B12" s="34"/>
      <c r="C12" s="34"/>
      <c r="D12" s="10" t="s">
        <v>10</v>
      </c>
      <c r="E12" s="11">
        <v>9512.9699999999993</v>
      </c>
      <c r="F12" s="5">
        <v>3212</v>
      </c>
      <c r="G12" s="5" t="s">
        <v>17</v>
      </c>
    </row>
    <row r="13" spans="1:119" x14ac:dyDescent="0.25">
      <c r="A13" s="33"/>
      <c r="B13" s="34"/>
      <c r="C13" s="34"/>
      <c r="D13" s="10" t="s">
        <v>12</v>
      </c>
      <c r="E13" s="11">
        <v>78.819999999999993</v>
      </c>
      <c r="F13" s="5">
        <v>3212</v>
      </c>
      <c r="G13" s="5" t="s">
        <v>17</v>
      </c>
    </row>
    <row r="14" spans="1:119" x14ac:dyDescent="0.25">
      <c r="A14" s="33"/>
      <c r="B14" s="34"/>
      <c r="C14" s="34"/>
      <c r="D14" s="10" t="s">
        <v>10</v>
      </c>
      <c r="E14" s="11">
        <v>500.84</v>
      </c>
      <c r="F14" s="5">
        <v>1291</v>
      </c>
      <c r="G14" s="5" t="s">
        <v>18</v>
      </c>
    </row>
    <row r="15" spans="1:119" x14ac:dyDescent="0.25">
      <c r="A15" s="28" t="s">
        <v>19</v>
      </c>
      <c r="B15" s="28"/>
      <c r="C15" s="28"/>
      <c r="D15" s="27"/>
      <c r="E15" s="14">
        <f>SUM(E5:E14)</f>
        <v>629479.61</v>
      </c>
      <c r="F15" s="19"/>
      <c r="G15" s="19"/>
    </row>
    <row r="16" spans="1:119" s="7" customFormat="1" x14ac:dyDescent="0.25">
      <c r="A16" s="8" t="s">
        <v>49</v>
      </c>
      <c r="B16" s="9">
        <v>26187994862</v>
      </c>
      <c r="C16" s="9" t="s">
        <v>21</v>
      </c>
      <c r="D16" s="8" t="s">
        <v>12</v>
      </c>
      <c r="E16" s="15">
        <v>170.14</v>
      </c>
      <c r="F16" s="20">
        <v>3121</v>
      </c>
      <c r="G16" s="20" t="s">
        <v>14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</row>
    <row r="17" spans="1:119" x14ac:dyDescent="0.25">
      <c r="A17" s="27" t="s">
        <v>19</v>
      </c>
      <c r="B17" s="27"/>
      <c r="C17" s="27"/>
      <c r="D17" s="27"/>
      <c r="E17" s="14">
        <f>SUM(E16)</f>
        <v>170.14</v>
      </c>
      <c r="F17" s="19"/>
      <c r="G17" s="19"/>
    </row>
    <row r="18" spans="1:119" s="7" customFormat="1" x14ac:dyDescent="0.25">
      <c r="A18" s="8" t="s">
        <v>20</v>
      </c>
      <c r="B18" s="9">
        <v>26561427801</v>
      </c>
      <c r="C18" s="9" t="s">
        <v>21</v>
      </c>
      <c r="D18" s="8" t="s">
        <v>12</v>
      </c>
      <c r="E18" s="15">
        <f>218.98+280+8.83+205+18+1089.26+440+700+45.82+8.83</f>
        <v>3014.72</v>
      </c>
      <c r="F18" s="20">
        <v>3211</v>
      </c>
      <c r="G18" s="20" t="s">
        <v>16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</row>
    <row r="19" spans="1:119" x14ac:dyDescent="0.25">
      <c r="A19" s="27" t="s">
        <v>19</v>
      </c>
      <c r="B19" s="27"/>
      <c r="C19" s="27"/>
      <c r="D19" s="27"/>
      <c r="E19" s="14">
        <f>SUM(E18)</f>
        <v>3014.72</v>
      </c>
      <c r="F19" s="19"/>
      <c r="G19" s="19"/>
    </row>
    <row r="20" spans="1:119" s="7" customFormat="1" x14ac:dyDescent="0.25">
      <c r="A20" s="8" t="s">
        <v>56</v>
      </c>
      <c r="B20" s="9" t="s">
        <v>22</v>
      </c>
      <c r="C20" s="9" t="s">
        <v>22</v>
      </c>
      <c r="D20" s="8" t="s">
        <v>12</v>
      </c>
      <c r="E20" s="15">
        <f>180+27.01</f>
        <v>207.01</v>
      </c>
      <c r="F20" s="20">
        <v>3211</v>
      </c>
      <c r="G20" s="20" t="s">
        <v>16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</row>
    <row r="21" spans="1:119" x14ac:dyDescent="0.25">
      <c r="A21" s="27" t="s">
        <v>19</v>
      </c>
      <c r="B21" s="27"/>
      <c r="C21" s="27"/>
      <c r="D21" s="27"/>
      <c r="E21" s="14">
        <f>SUM(E20)</f>
        <v>207.01</v>
      </c>
      <c r="F21" s="19"/>
      <c r="G21" s="19"/>
    </row>
    <row r="22" spans="1:119" s="7" customFormat="1" x14ac:dyDescent="0.25">
      <c r="A22" s="8" t="s">
        <v>58</v>
      </c>
      <c r="B22" s="9" t="s">
        <v>22</v>
      </c>
      <c r="C22" s="9" t="s">
        <v>22</v>
      </c>
      <c r="D22" s="8" t="s">
        <v>12</v>
      </c>
      <c r="E22" s="15">
        <f>270+125.12</f>
        <v>395.12</v>
      </c>
      <c r="F22" s="20">
        <v>3211</v>
      </c>
      <c r="G22" s="20" t="s">
        <v>16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</row>
    <row r="23" spans="1:119" x14ac:dyDescent="0.25">
      <c r="A23" s="27" t="s">
        <v>19</v>
      </c>
      <c r="B23" s="27"/>
      <c r="C23" s="27"/>
      <c r="D23" s="27"/>
      <c r="E23" s="14">
        <f>SUM(E22)</f>
        <v>395.12</v>
      </c>
      <c r="F23" s="19"/>
      <c r="G23" s="19"/>
    </row>
    <row r="24" spans="1:119" s="7" customFormat="1" x14ac:dyDescent="0.25">
      <c r="A24" s="8" t="s">
        <v>47</v>
      </c>
      <c r="B24" s="9" t="s">
        <v>22</v>
      </c>
      <c r="C24" s="9" t="s">
        <v>22</v>
      </c>
      <c r="D24" s="8" t="s">
        <v>12</v>
      </c>
      <c r="E24" s="15">
        <f>64.93+240</f>
        <v>304.93</v>
      </c>
      <c r="F24" s="20">
        <v>3211</v>
      </c>
      <c r="G24" s="20" t="s">
        <v>16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</row>
    <row r="25" spans="1:119" x14ac:dyDescent="0.25">
      <c r="A25" s="27" t="s">
        <v>19</v>
      </c>
      <c r="B25" s="27"/>
      <c r="C25" s="27"/>
      <c r="D25" s="27"/>
      <c r="E25" s="14">
        <f>SUM(E24)</f>
        <v>304.93</v>
      </c>
      <c r="F25" s="19"/>
      <c r="G25" s="19"/>
    </row>
    <row r="26" spans="1:119" s="7" customFormat="1" x14ac:dyDescent="0.25">
      <c r="A26" s="8" t="s">
        <v>61</v>
      </c>
      <c r="B26" s="9" t="s">
        <v>22</v>
      </c>
      <c r="C26" s="9" t="s">
        <v>22</v>
      </c>
      <c r="D26" s="8" t="s">
        <v>12</v>
      </c>
      <c r="E26" s="15">
        <v>280</v>
      </c>
      <c r="F26" s="20">
        <v>3211</v>
      </c>
      <c r="G26" s="20" t="s">
        <v>16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</row>
    <row r="27" spans="1:119" x14ac:dyDescent="0.25">
      <c r="A27" s="27" t="s">
        <v>19</v>
      </c>
      <c r="B27" s="27"/>
      <c r="C27" s="27"/>
      <c r="D27" s="27"/>
      <c r="E27" s="14">
        <f>SUM(E26)</f>
        <v>280</v>
      </c>
      <c r="F27" s="19"/>
      <c r="G27" s="19"/>
    </row>
    <row r="28" spans="1:119" s="7" customFormat="1" x14ac:dyDescent="0.25">
      <c r="A28" s="8" t="s">
        <v>42</v>
      </c>
      <c r="B28" s="9" t="s">
        <v>22</v>
      </c>
      <c r="C28" s="9" t="s">
        <v>22</v>
      </c>
      <c r="D28" s="8" t="s">
        <v>12</v>
      </c>
      <c r="E28" s="15">
        <v>118.14</v>
      </c>
      <c r="F28" s="20">
        <v>3211</v>
      </c>
      <c r="G28" s="20" t="s">
        <v>16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</row>
    <row r="29" spans="1:119" ht="14.25" customHeight="1" x14ac:dyDescent="0.25">
      <c r="A29" s="27" t="s">
        <v>19</v>
      </c>
      <c r="B29" s="27"/>
      <c r="C29" s="27"/>
      <c r="D29" s="27"/>
      <c r="E29" s="14">
        <f>SUM(E28)</f>
        <v>118.14</v>
      </c>
      <c r="F29" s="19"/>
      <c r="G29" s="19"/>
    </row>
    <row r="30" spans="1:119" s="7" customFormat="1" x14ac:dyDescent="0.25">
      <c r="A30" s="8" t="s">
        <v>64</v>
      </c>
      <c r="B30" s="9" t="s">
        <v>22</v>
      </c>
      <c r="C30" s="9" t="s">
        <v>22</v>
      </c>
      <c r="D30" s="8" t="s">
        <v>12</v>
      </c>
      <c r="E30" s="15">
        <v>180</v>
      </c>
      <c r="F30" s="20">
        <v>3211</v>
      </c>
      <c r="G30" s="20" t="s">
        <v>16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</row>
    <row r="31" spans="1:119" ht="14.25" customHeight="1" x14ac:dyDescent="0.25">
      <c r="A31" s="27" t="s">
        <v>19</v>
      </c>
      <c r="B31" s="27"/>
      <c r="C31" s="27"/>
      <c r="D31" s="27"/>
      <c r="E31" s="14">
        <f>SUM(E30)</f>
        <v>180</v>
      </c>
      <c r="F31" s="19"/>
      <c r="G31" s="19"/>
    </row>
    <row r="32" spans="1:119" s="7" customFormat="1" x14ac:dyDescent="0.25">
      <c r="A32" s="8" t="s">
        <v>63</v>
      </c>
      <c r="B32" s="9" t="s">
        <v>22</v>
      </c>
      <c r="C32" s="9" t="s">
        <v>22</v>
      </c>
      <c r="D32" s="8" t="s">
        <v>12</v>
      </c>
      <c r="E32" s="15">
        <v>90</v>
      </c>
      <c r="F32" s="20">
        <v>3211</v>
      </c>
      <c r="G32" s="20" t="s">
        <v>16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</row>
    <row r="33" spans="1:119" x14ac:dyDescent="0.25">
      <c r="A33" s="27" t="s">
        <v>19</v>
      </c>
      <c r="B33" s="27"/>
      <c r="C33" s="27"/>
      <c r="D33" s="27"/>
      <c r="E33" s="14">
        <f>SUM(E32)</f>
        <v>90</v>
      </c>
      <c r="F33" s="19"/>
      <c r="G33" s="19"/>
    </row>
    <row r="34" spans="1:119" s="7" customFormat="1" x14ac:dyDescent="0.25">
      <c r="A34" s="8" t="s">
        <v>44</v>
      </c>
      <c r="B34" s="9" t="s">
        <v>22</v>
      </c>
      <c r="C34" s="9" t="s">
        <v>22</v>
      </c>
      <c r="D34" s="8" t="s">
        <v>12</v>
      </c>
      <c r="E34" s="15">
        <v>240</v>
      </c>
      <c r="F34" s="20">
        <v>3211</v>
      </c>
      <c r="G34" s="20" t="s">
        <v>16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</row>
    <row r="35" spans="1:119" x14ac:dyDescent="0.25">
      <c r="A35" s="27" t="s">
        <v>19</v>
      </c>
      <c r="B35" s="27"/>
      <c r="C35" s="27"/>
      <c r="D35" s="27"/>
      <c r="E35" s="14">
        <f>SUM(E34)</f>
        <v>240</v>
      </c>
      <c r="F35" s="19"/>
      <c r="G35" s="19"/>
    </row>
    <row r="36" spans="1:119" x14ac:dyDescent="0.25">
      <c r="A36" s="5" t="s">
        <v>43</v>
      </c>
      <c r="B36" s="5">
        <v>56831241098</v>
      </c>
      <c r="C36" s="21" t="s">
        <v>21</v>
      </c>
      <c r="D36" s="10" t="s">
        <v>12</v>
      </c>
      <c r="E36" s="11">
        <f>322+57.81+471+795+30.38</f>
        <v>1676.19</v>
      </c>
      <c r="F36" s="5">
        <v>3211</v>
      </c>
      <c r="G36" s="5" t="s">
        <v>16</v>
      </c>
    </row>
    <row r="37" spans="1:119" x14ac:dyDescent="0.25">
      <c r="A37" s="28" t="s">
        <v>19</v>
      </c>
      <c r="B37" s="28"/>
      <c r="C37" s="28"/>
      <c r="D37" s="27"/>
      <c r="E37" s="14">
        <f>SUM(E36:E36)</f>
        <v>1676.19</v>
      </c>
      <c r="F37" s="5"/>
      <c r="G37" s="5"/>
    </row>
    <row r="38" spans="1:119" s="7" customFormat="1" x14ac:dyDescent="0.25">
      <c r="A38" s="8" t="s">
        <v>59</v>
      </c>
      <c r="B38" s="9">
        <v>66859264899</v>
      </c>
      <c r="C38" s="9" t="s">
        <v>21</v>
      </c>
      <c r="D38" s="8" t="s">
        <v>12</v>
      </c>
      <c r="E38" s="15">
        <v>112.68</v>
      </c>
      <c r="F38" s="16">
        <v>3231</v>
      </c>
      <c r="G38" s="16" t="s">
        <v>26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</row>
    <row r="39" spans="1:119" x14ac:dyDescent="0.25">
      <c r="A39" s="28" t="s">
        <v>19</v>
      </c>
      <c r="B39" s="28"/>
      <c r="C39" s="28"/>
      <c r="D39" s="17"/>
      <c r="E39" s="14">
        <f>SUM(E38)</f>
        <v>112.68</v>
      </c>
      <c r="F39" s="5"/>
      <c r="G39" s="5"/>
    </row>
    <row r="40" spans="1:119" s="7" customFormat="1" x14ac:dyDescent="0.25">
      <c r="A40" s="8" t="s">
        <v>40</v>
      </c>
      <c r="B40" s="9">
        <v>28495895537</v>
      </c>
      <c r="C40" s="9" t="s">
        <v>21</v>
      </c>
      <c r="D40" s="8" t="s">
        <v>12</v>
      </c>
      <c r="E40" s="15">
        <v>1019.2</v>
      </c>
      <c r="F40" s="16">
        <v>3224</v>
      </c>
      <c r="G40" s="16" t="s">
        <v>45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</row>
    <row r="41" spans="1:119" x14ac:dyDescent="0.25">
      <c r="A41" s="28" t="s">
        <v>19</v>
      </c>
      <c r="B41" s="28"/>
      <c r="C41" s="28"/>
      <c r="D41" s="17"/>
      <c r="E41" s="14">
        <f>SUM(E40)</f>
        <v>1019.2</v>
      </c>
      <c r="F41" s="5"/>
      <c r="G41" s="5"/>
    </row>
    <row r="42" spans="1:119" x14ac:dyDescent="0.25">
      <c r="A42" s="5" t="s">
        <v>23</v>
      </c>
      <c r="B42" s="5"/>
      <c r="C42" s="5"/>
      <c r="D42" s="10" t="s">
        <v>10</v>
      </c>
      <c r="E42" s="11">
        <v>970</v>
      </c>
      <c r="F42" s="5">
        <v>3295</v>
      </c>
      <c r="G42" s="5" t="s">
        <v>24</v>
      </c>
    </row>
    <row r="43" spans="1:119" x14ac:dyDescent="0.25">
      <c r="A43" s="28" t="s">
        <v>19</v>
      </c>
      <c r="B43" s="28"/>
      <c r="C43" s="28"/>
      <c r="D43" s="27"/>
      <c r="E43" s="14">
        <f>SUM(E42)</f>
        <v>970</v>
      </c>
      <c r="F43" s="5"/>
      <c r="G43" s="5"/>
    </row>
    <row r="44" spans="1:119" x14ac:dyDescent="0.25">
      <c r="A44" s="5" t="s">
        <v>23</v>
      </c>
      <c r="B44" s="5"/>
      <c r="C44" s="5"/>
      <c r="D44" s="10" t="s">
        <v>10</v>
      </c>
      <c r="E44" s="11">
        <v>1306.94</v>
      </c>
      <c r="F44" s="5">
        <v>3291</v>
      </c>
      <c r="G44" s="5" t="s">
        <v>25</v>
      </c>
    </row>
    <row r="45" spans="1:119" x14ac:dyDescent="0.25">
      <c r="A45" s="28" t="s">
        <v>19</v>
      </c>
      <c r="B45" s="28"/>
      <c r="C45" s="28"/>
      <c r="D45" s="27"/>
      <c r="E45" s="14">
        <f>SUM(E44)</f>
        <v>1306.94</v>
      </c>
      <c r="F45" s="5"/>
      <c r="G45" s="5"/>
    </row>
    <row r="46" spans="1:119" s="13" customFormat="1" x14ac:dyDescent="0.25">
      <c r="A46" s="8" t="s">
        <v>41</v>
      </c>
      <c r="B46" s="9">
        <v>81793146560</v>
      </c>
      <c r="C46" s="9" t="s">
        <v>21</v>
      </c>
      <c r="D46" s="8" t="s">
        <v>12</v>
      </c>
      <c r="E46" s="15">
        <v>172.45</v>
      </c>
      <c r="F46" s="16">
        <v>3231</v>
      </c>
      <c r="G46" s="16" t="s">
        <v>26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</row>
    <row r="47" spans="1:119" s="13" customFormat="1" x14ac:dyDescent="0.25">
      <c r="A47" s="28" t="s">
        <v>19</v>
      </c>
      <c r="B47" s="28"/>
      <c r="C47" s="28"/>
      <c r="D47" s="17"/>
      <c r="E47" s="14">
        <f>SUM(E46)</f>
        <v>172.45</v>
      </c>
      <c r="F47" s="5"/>
      <c r="G47" s="5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</row>
    <row r="48" spans="1:119" s="7" customFormat="1" x14ac:dyDescent="0.25">
      <c r="A48" s="8" t="s">
        <v>49</v>
      </c>
      <c r="B48" s="9">
        <v>26187994862</v>
      </c>
      <c r="C48" s="9" t="s">
        <v>21</v>
      </c>
      <c r="D48" s="8" t="s">
        <v>12</v>
      </c>
      <c r="E48" s="15">
        <v>680.58</v>
      </c>
      <c r="F48" s="20">
        <v>3236</v>
      </c>
      <c r="G48" s="20" t="s">
        <v>50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</row>
    <row r="49" spans="1:119" x14ac:dyDescent="0.25">
      <c r="A49" s="27" t="s">
        <v>19</v>
      </c>
      <c r="B49" s="27"/>
      <c r="C49" s="27"/>
      <c r="D49" s="27"/>
      <c r="E49" s="14">
        <f>SUM(E48)</f>
        <v>680.58</v>
      </c>
      <c r="F49" s="19"/>
      <c r="G49" s="19"/>
    </row>
    <row r="50" spans="1:119" x14ac:dyDescent="0.25">
      <c r="A50" s="5" t="s">
        <v>28</v>
      </c>
      <c r="B50" s="5">
        <v>22597784145</v>
      </c>
      <c r="C50" s="5"/>
      <c r="D50" s="10" t="s">
        <v>10</v>
      </c>
      <c r="E50" s="11">
        <v>2990.17</v>
      </c>
      <c r="F50" s="5">
        <v>3237</v>
      </c>
      <c r="G50" s="5" t="s">
        <v>27</v>
      </c>
    </row>
    <row r="51" spans="1:119" x14ac:dyDescent="0.25">
      <c r="A51" s="29" t="s">
        <v>19</v>
      </c>
      <c r="B51" s="30"/>
      <c r="C51" s="31"/>
      <c r="D51" s="10"/>
      <c r="E51" s="14">
        <f>SUM(E50)</f>
        <v>2990.17</v>
      </c>
      <c r="F51" s="5"/>
      <c r="G51" s="5"/>
    </row>
    <row r="52" spans="1:119" x14ac:dyDescent="0.25">
      <c r="A52" s="5" t="s">
        <v>28</v>
      </c>
      <c r="B52" s="16">
        <v>22597784145</v>
      </c>
      <c r="C52" s="9" t="s">
        <v>21</v>
      </c>
      <c r="D52" s="16" t="s">
        <v>12</v>
      </c>
      <c r="E52" s="11">
        <f>797.56+453.47</f>
        <v>1251.03</v>
      </c>
      <c r="F52" s="5">
        <v>3237</v>
      </c>
      <c r="G52" s="5" t="s">
        <v>27</v>
      </c>
    </row>
    <row r="53" spans="1:119" x14ac:dyDescent="0.25">
      <c r="A53" s="28" t="s">
        <v>19</v>
      </c>
      <c r="B53" s="28"/>
      <c r="C53" s="28"/>
      <c r="D53" s="27"/>
      <c r="E53" s="14">
        <f>SUM(E52)</f>
        <v>1251.03</v>
      </c>
      <c r="F53" s="5"/>
      <c r="G53" s="5"/>
    </row>
    <row r="54" spans="1:119" x14ac:dyDescent="0.25">
      <c r="A54" s="5" t="s">
        <v>46</v>
      </c>
      <c r="B54" s="21" t="s">
        <v>22</v>
      </c>
      <c r="C54" s="21" t="s">
        <v>22</v>
      </c>
      <c r="D54" s="10" t="s">
        <v>10</v>
      </c>
      <c r="E54" s="11">
        <v>38.369999999999997</v>
      </c>
      <c r="F54" s="5">
        <v>3237</v>
      </c>
      <c r="G54" s="5" t="s">
        <v>30</v>
      </c>
    </row>
    <row r="55" spans="1:119" x14ac:dyDescent="0.25">
      <c r="A55" s="28" t="s">
        <v>19</v>
      </c>
      <c r="B55" s="28"/>
      <c r="C55" s="28"/>
      <c r="D55" s="27"/>
      <c r="E55" s="14">
        <f>SUM(E54)</f>
        <v>38.369999999999997</v>
      </c>
      <c r="F55" s="5"/>
      <c r="G55" s="5"/>
    </row>
    <row r="56" spans="1:119" x14ac:dyDescent="0.25">
      <c r="A56" s="5" t="s">
        <v>46</v>
      </c>
      <c r="B56" s="21" t="s">
        <v>22</v>
      </c>
      <c r="C56" s="21" t="s">
        <v>22</v>
      </c>
      <c r="D56" s="10" t="s">
        <v>12</v>
      </c>
      <c r="E56" s="11">
        <v>307.02</v>
      </c>
      <c r="F56" s="5">
        <v>3237</v>
      </c>
      <c r="G56" s="5" t="s">
        <v>30</v>
      </c>
    </row>
    <row r="57" spans="1:119" x14ac:dyDescent="0.25">
      <c r="A57" s="28" t="s">
        <v>19</v>
      </c>
      <c r="B57" s="28"/>
      <c r="C57" s="28"/>
      <c r="D57" s="27"/>
      <c r="E57" s="14">
        <f>SUM(E56)</f>
        <v>307.02</v>
      </c>
      <c r="F57" s="5"/>
      <c r="G57" s="5"/>
    </row>
    <row r="58" spans="1:119" x14ac:dyDescent="0.25">
      <c r="A58" s="5" t="s">
        <v>29</v>
      </c>
      <c r="B58" s="21" t="s">
        <v>22</v>
      </c>
      <c r="C58" s="21" t="s">
        <v>22</v>
      </c>
      <c r="D58" s="10" t="s">
        <v>10</v>
      </c>
      <c r="E58" s="11">
        <v>232.96</v>
      </c>
      <c r="F58" s="5">
        <v>3237</v>
      </c>
      <c r="G58" s="5" t="s">
        <v>30</v>
      </c>
    </row>
    <row r="59" spans="1:119" x14ac:dyDescent="0.25">
      <c r="A59" s="28" t="s">
        <v>19</v>
      </c>
      <c r="B59" s="28"/>
      <c r="C59" s="28"/>
      <c r="D59" s="27"/>
      <c r="E59" s="14">
        <f>SUM(E58)</f>
        <v>232.96</v>
      </c>
      <c r="F59" s="5"/>
      <c r="G59" s="5"/>
    </row>
    <row r="60" spans="1:119" s="7" customFormat="1" x14ac:dyDescent="0.25">
      <c r="A60" s="16" t="s">
        <v>31</v>
      </c>
      <c r="B60" s="9" t="s">
        <v>22</v>
      </c>
      <c r="C60" s="9" t="s">
        <v>22</v>
      </c>
      <c r="D60" s="8" t="s">
        <v>10</v>
      </c>
      <c r="E60" s="15">
        <v>72.8</v>
      </c>
      <c r="F60" s="16">
        <v>3237</v>
      </c>
      <c r="G60" s="16" t="s">
        <v>30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</row>
    <row r="61" spans="1:119" x14ac:dyDescent="0.25">
      <c r="A61" s="28" t="s">
        <v>19</v>
      </c>
      <c r="B61" s="28"/>
      <c r="C61" s="28"/>
      <c r="D61" s="27"/>
      <c r="E61" s="14">
        <f>SUM(E60)</f>
        <v>72.8</v>
      </c>
      <c r="F61" s="5"/>
      <c r="G61" s="5"/>
    </row>
    <row r="62" spans="1:119" s="7" customFormat="1" x14ac:dyDescent="0.25">
      <c r="A62" s="16" t="s">
        <v>52</v>
      </c>
      <c r="B62" s="9" t="s">
        <v>22</v>
      </c>
      <c r="C62" s="9" t="s">
        <v>22</v>
      </c>
      <c r="D62" s="8" t="s">
        <v>10</v>
      </c>
      <c r="E62" s="15">
        <v>276</v>
      </c>
      <c r="F62" s="16">
        <v>3237</v>
      </c>
      <c r="G62" s="16" t="s">
        <v>30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</row>
    <row r="63" spans="1:119" x14ac:dyDescent="0.25">
      <c r="A63" s="28" t="s">
        <v>19</v>
      </c>
      <c r="B63" s="28"/>
      <c r="C63" s="28"/>
      <c r="D63" s="27"/>
      <c r="E63" s="14">
        <f>SUM(E62)</f>
        <v>276</v>
      </c>
      <c r="F63" s="5"/>
      <c r="G63" s="5"/>
    </row>
    <row r="64" spans="1:119" s="7" customFormat="1" x14ac:dyDescent="0.25">
      <c r="A64" s="16" t="s">
        <v>53</v>
      </c>
      <c r="B64" s="9" t="s">
        <v>22</v>
      </c>
      <c r="C64" s="9" t="s">
        <v>22</v>
      </c>
      <c r="D64" s="8" t="s">
        <v>10</v>
      </c>
      <c r="E64" s="15">
        <v>145.6</v>
      </c>
      <c r="F64" s="16">
        <v>3237</v>
      </c>
      <c r="G64" s="16" t="s">
        <v>30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</row>
    <row r="65" spans="1:119" x14ac:dyDescent="0.25">
      <c r="A65" s="28" t="s">
        <v>19</v>
      </c>
      <c r="B65" s="28"/>
      <c r="C65" s="28"/>
      <c r="D65" s="27"/>
      <c r="E65" s="14">
        <f>SUM(E64)</f>
        <v>145.6</v>
      </c>
      <c r="F65" s="5"/>
      <c r="G65" s="5"/>
    </row>
    <row r="66" spans="1:119" s="7" customFormat="1" x14ac:dyDescent="0.25">
      <c r="A66" s="16" t="s">
        <v>32</v>
      </c>
      <c r="B66" s="9" t="s">
        <v>22</v>
      </c>
      <c r="C66" s="9" t="s">
        <v>22</v>
      </c>
      <c r="D66" s="8" t="s">
        <v>10</v>
      </c>
      <c r="E66" s="15">
        <v>276</v>
      </c>
      <c r="F66" s="16">
        <v>3237</v>
      </c>
      <c r="G66" s="16" t="s">
        <v>30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</row>
    <row r="67" spans="1:119" x14ac:dyDescent="0.25">
      <c r="A67" s="28" t="s">
        <v>19</v>
      </c>
      <c r="B67" s="28"/>
      <c r="C67" s="28"/>
      <c r="D67" s="27"/>
      <c r="E67" s="14">
        <f>SUM(E66)</f>
        <v>276</v>
      </c>
      <c r="F67" s="5"/>
      <c r="G67" s="5"/>
    </row>
    <row r="68" spans="1:119" s="7" customFormat="1" x14ac:dyDescent="0.25">
      <c r="A68" s="16" t="s">
        <v>39</v>
      </c>
      <c r="B68" s="9" t="s">
        <v>22</v>
      </c>
      <c r="C68" s="21" t="s">
        <v>22</v>
      </c>
      <c r="D68" s="10" t="s">
        <v>10</v>
      </c>
      <c r="E68" s="15">
        <v>345</v>
      </c>
      <c r="F68" s="16">
        <v>3237</v>
      </c>
      <c r="G68" s="16" t="s">
        <v>30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</row>
    <row r="69" spans="1:119" x14ac:dyDescent="0.25">
      <c r="A69" s="28" t="s">
        <v>19</v>
      </c>
      <c r="B69" s="28"/>
      <c r="C69" s="28"/>
      <c r="D69" s="27"/>
      <c r="E69" s="14">
        <f>SUM(E68)</f>
        <v>345</v>
      </c>
      <c r="F69" s="5"/>
      <c r="G69" s="5"/>
    </row>
    <row r="70" spans="1:119" s="7" customFormat="1" x14ac:dyDescent="0.25">
      <c r="A70" s="16" t="s">
        <v>54</v>
      </c>
      <c r="B70" s="9" t="s">
        <v>22</v>
      </c>
      <c r="C70" s="21" t="s">
        <v>22</v>
      </c>
      <c r="D70" s="10" t="s">
        <v>10</v>
      </c>
      <c r="E70" s="15">
        <v>305.76</v>
      </c>
      <c r="F70" s="16">
        <v>3237</v>
      </c>
      <c r="G70" s="16" t="s">
        <v>30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</row>
    <row r="71" spans="1:119" x14ac:dyDescent="0.25">
      <c r="A71" s="28" t="s">
        <v>19</v>
      </c>
      <c r="B71" s="28"/>
      <c r="C71" s="28"/>
      <c r="D71" s="27"/>
      <c r="E71" s="14">
        <f>SUM(E70)</f>
        <v>305.76</v>
      </c>
      <c r="F71" s="5"/>
      <c r="G71" s="5"/>
    </row>
    <row r="72" spans="1:119" s="36" customFormat="1" x14ac:dyDescent="0.25">
      <c r="A72" s="16" t="s">
        <v>62</v>
      </c>
      <c r="B72" s="9">
        <v>93009966024</v>
      </c>
      <c r="C72" s="9" t="s">
        <v>21</v>
      </c>
      <c r="D72" s="8" t="s">
        <v>12</v>
      </c>
      <c r="E72" s="15">
        <v>2555</v>
      </c>
      <c r="F72" s="16">
        <v>3237</v>
      </c>
      <c r="G72" s="16" t="s">
        <v>30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</row>
    <row r="73" spans="1:119" s="38" customFormat="1" x14ac:dyDescent="0.25">
      <c r="A73" s="28" t="s">
        <v>19</v>
      </c>
      <c r="B73" s="28"/>
      <c r="C73" s="28"/>
      <c r="D73" s="27"/>
      <c r="E73" s="14">
        <f>SUM(E72)</f>
        <v>2555</v>
      </c>
      <c r="F73" s="5"/>
      <c r="G73" s="5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</row>
    <row r="74" spans="1:119" s="7" customFormat="1" x14ac:dyDescent="0.25">
      <c r="A74" s="8" t="s">
        <v>33</v>
      </c>
      <c r="B74" s="9">
        <v>51464035493</v>
      </c>
      <c r="C74" s="9" t="s">
        <v>21</v>
      </c>
      <c r="D74" s="8" t="s">
        <v>12</v>
      </c>
      <c r="E74" s="15">
        <v>200</v>
      </c>
      <c r="F74" s="16">
        <v>3238</v>
      </c>
      <c r="G74" s="16" t="s">
        <v>34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</row>
    <row r="75" spans="1:119" x14ac:dyDescent="0.25">
      <c r="A75" s="28" t="s">
        <v>19</v>
      </c>
      <c r="B75" s="28"/>
      <c r="C75" s="28"/>
      <c r="D75" s="27"/>
      <c r="E75" s="14">
        <f>SUM(E74)</f>
        <v>200</v>
      </c>
      <c r="F75" s="5"/>
      <c r="G75" s="5"/>
    </row>
    <row r="76" spans="1:119" s="7" customFormat="1" x14ac:dyDescent="0.25">
      <c r="A76" s="8" t="s">
        <v>60</v>
      </c>
      <c r="B76" s="16">
        <v>44838295795</v>
      </c>
      <c r="C76" s="9" t="s">
        <v>21</v>
      </c>
      <c r="D76" s="8" t="s">
        <v>12</v>
      </c>
      <c r="E76" s="15">
        <v>272</v>
      </c>
      <c r="F76" s="16">
        <v>3293</v>
      </c>
      <c r="G76" s="16" t="s">
        <v>48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</row>
    <row r="77" spans="1:119" x14ac:dyDescent="0.25">
      <c r="A77" s="28" t="s">
        <v>19</v>
      </c>
      <c r="B77" s="28"/>
      <c r="C77" s="28"/>
      <c r="D77" s="17"/>
      <c r="E77" s="14">
        <f>SUM(E76)</f>
        <v>272</v>
      </c>
      <c r="F77" s="5"/>
      <c r="G77" s="5"/>
    </row>
    <row r="78" spans="1:119" s="23" customFormat="1" x14ac:dyDescent="0.25">
      <c r="A78" s="8" t="s">
        <v>57</v>
      </c>
      <c r="B78" s="9">
        <v>18577584563</v>
      </c>
      <c r="C78" s="9" t="s">
        <v>21</v>
      </c>
      <c r="D78" s="8" t="s">
        <v>12</v>
      </c>
      <c r="E78" s="15">
        <v>96.23</v>
      </c>
      <c r="F78" s="16">
        <v>3293</v>
      </c>
      <c r="G78" s="16" t="s">
        <v>48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</row>
    <row r="79" spans="1:119" s="13" customFormat="1" x14ac:dyDescent="0.25">
      <c r="A79" s="28" t="s">
        <v>19</v>
      </c>
      <c r="B79" s="28"/>
      <c r="C79" s="28"/>
      <c r="D79" s="27"/>
      <c r="E79" s="14">
        <f>SUM(E78:E78)</f>
        <v>96.23</v>
      </c>
      <c r="F79" s="5"/>
      <c r="G79" s="5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</row>
    <row r="80" spans="1:119" s="13" customFormat="1" x14ac:dyDescent="0.25">
      <c r="A80" s="5" t="s">
        <v>65</v>
      </c>
      <c r="B80" s="5">
        <v>27759560625</v>
      </c>
      <c r="C80" s="21" t="s">
        <v>21</v>
      </c>
      <c r="D80" s="10" t="s">
        <v>12</v>
      </c>
      <c r="E80" s="11">
        <v>20.2</v>
      </c>
      <c r="F80" s="5">
        <v>3299</v>
      </c>
      <c r="G80" s="5" t="s">
        <v>36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</row>
    <row r="81" spans="1:119" s="13" customFormat="1" x14ac:dyDescent="0.25">
      <c r="A81" s="28" t="s">
        <v>19</v>
      </c>
      <c r="B81" s="28"/>
      <c r="C81" s="28"/>
      <c r="D81" s="27"/>
      <c r="E81" s="14">
        <f>SUM(E80)</f>
        <v>20.2</v>
      </c>
      <c r="F81" s="5"/>
      <c r="G81" s="5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</row>
    <row r="82" spans="1:119" s="7" customFormat="1" x14ac:dyDescent="0.25">
      <c r="A82" s="8" t="s">
        <v>10</v>
      </c>
      <c r="B82" s="9"/>
      <c r="C82" s="9"/>
      <c r="D82" s="8" t="s">
        <v>12</v>
      </c>
      <c r="E82" s="15">
        <v>13469.28</v>
      </c>
      <c r="F82" s="16">
        <v>3299</v>
      </c>
      <c r="G82" s="16" t="s">
        <v>36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</row>
    <row r="83" spans="1:119" x14ac:dyDescent="0.25">
      <c r="A83" s="29" t="s">
        <v>19</v>
      </c>
      <c r="B83" s="30"/>
      <c r="C83" s="31"/>
      <c r="D83" s="27"/>
      <c r="E83" s="14">
        <f>SUM(E82)</f>
        <v>13469.28</v>
      </c>
      <c r="F83" s="5"/>
      <c r="G83" s="5"/>
    </row>
    <row r="84" spans="1:119" s="7" customFormat="1" x14ac:dyDescent="0.25">
      <c r="A84" s="16" t="s">
        <v>35</v>
      </c>
      <c r="B84" s="9" t="s">
        <v>38</v>
      </c>
      <c r="C84" s="9" t="s">
        <v>21</v>
      </c>
      <c r="D84" s="16" t="s">
        <v>12</v>
      </c>
      <c r="E84" s="15">
        <v>322.08999999999997</v>
      </c>
      <c r="F84" s="16">
        <v>3431</v>
      </c>
      <c r="G84" s="16" t="s">
        <v>37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</row>
    <row r="85" spans="1:119" x14ac:dyDescent="0.25">
      <c r="A85" s="28" t="s">
        <v>19</v>
      </c>
      <c r="B85" s="28"/>
      <c r="C85" s="28"/>
      <c r="D85" s="27"/>
      <c r="E85" s="14">
        <f>SUM(E84)</f>
        <v>322.08999999999997</v>
      </c>
      <c r="F85" s="5"/>
      <c r="G85" s="5"/>
    </row>
    <row r="86" spans="1:119" s="7" customFormat="1" x14ac:dyDescent="0.25">
      <c r="A86" s="8" t="s">
        <v>10</v>
      </c>
      <c r="B86" s="9"/>
      <c r="C86" s="9"/>
      <c r="D86" s="8" t="s">
        <v>10</v>
      </c>
      <c r="E86" s="15">
        <v>1262.5</v>
      </c>
      <c r="F86" s="16">
        <v>4511</v>
      </c>
      <c r="G86" s="16" t="s">
        <v>55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</row>
    <row r="87" spans="1:119" x14ac:dyDescent="0.25">
      <c r="A87" s="29" t="s">
        <v>19</v>
      </c>
      <c r="B87" s="30"/>
      <c r="C87" s="31"/>
      <c r="D87" s="27"/>
      <c r="E87" s="14">
        <f>SUM(E86)</f>
        <v>1262.5</v>
      </c>
      <c r="F87" s="5"/>
      <c r="G87" s="5"/>
    </row>
    <row r="88" spans="1:119" x14ac:dyDescent="0.25">
      <c r="E88" s="18"/>
    </row>
    <row r="89" spans="1:119" x14ac:dyDescent="0.25">
      <c r="E89" s="18"/>
    </row>
    <row r="90" spans="1:119" x14ac:dyDescent="0.25">
      <c r="E90" s="18"/>
    </row>
    <row r="91" spans="1:119" x14ac:dyDescent="0.25">
      <c r="E91" s="18"/>
    </row>
    <row r="92" spans="1:119" x14ac:dyDescent="0.25">
      <c r="E92" s="18"/>
    </row>
    <row r="93" spans="1:119" x14ac:dyDescent="0.25">
      <c r="E93" s="18"/>
    </row>
    <row r="94" spans="1:119" x14ac:dyDescent="0.25">
      <c r="E94" s="18"/>
    </row>
    <row r="95" spans="1:119" x14ac:dyDescent="0.25">
      <c r="E95" s="18"/>
    </row>
    <row r="96" spans="1:119" x14ac:dyDescent="0.25">
      <c r="E96" s="18"/>
    </row>
    <row r="97" spans="5:5" x14ac:dyDescent="0.25">
      <c r="E97" s="18"/>
    </row>
    <row r="98" spans="5:5" x14ac:dyDescent="0.25">
      <c r="E98" s="18"/>
    </row>
    <row r="99" spans="5:5" x14ac:dyDescent="0.25">
      <c r="E99" s="18"/>
    </row>
  </sheetData>
  <mergeCells count="32">
    <mergeCell ref="A87:C87"/>
    <mergeCell ref="A79:C79"/>
    <mergeCell ref="A57:C57"/>
    <mergeCell ref="A73:C73"/>
    <mergeCell ref="A81:C81"/>
    <mergeCell ref="A15:C15"/>
    <mergeCell ref="A43:C43"/>
    <mergeCell ref="A45:C45"/>
    <mergeCell ref="A51:C51"/>
    <mergeCell ref="A39:C39"/>
    <mergeCell ref="A41:C41"/>
    <mergeCell ref="B1:G1"/>
    <mergeCell ref="B2:G2"/>
    <mergeCell ref="E4:F4"/>
    <mergeCell ref="A5:A14"/>
    <mergeCell ref="B5:B14"/>
    <mergeCell ref="C5:C14"/>
    <mergeCell ref="A37:C37"/>
    <mergeCell ref="A69:C69"/>
    <mergeCell ref="A53:C53"/>
    <mergeCell ref="A55:C55"/>
    <mergeCell ref="A59:C59"/>
    <mergeCell ref="A61:C61"/>
    <mergeCell ref="A47:C47"/>
    <mergeCell ref="A63:C63"/>
    <mergeCell ref="A65:C65"/>
    <mergeCell ref="A85:C85"/>
    <mergeCell ref="A67:C67"/>
    <mergeCell ref="A75:C75"/>
    <mergeCell ref="A71:C71"/>
    <mergeCell ref="A77:C77"/>
    <mergeCell ref="A83:C83"/>
  </mergeCells>
  <pageMargins left="0.7" right="0.7" top="0.75" bottom="0.75" header="0.3" footer="0.3"/>
  <pageSetup paperSize="9" scale="71" orientation="landscape" horizontalDpi="4294967293" verticalDpi="0" r:id="rId1"/>
  <rowBreaks count="1" manualBreakCount="1">
    <brk id="42" max="6" man="1"/>
  </rowBreaks>
  <colBreaks count="1" manualBreakCount="1">
    <brk id="7" max="1048575" man="1"/>
  </colBreaks>
  <ignoredErrors>
    <ignoredError sqref="B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SVIBANJ 2025.</vt:lpstr>
      <vt:lpstr>'SVIBANJ 2025.'!Print_Area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2025-06-12T08:29:52Z</cp:lastPrinted>
  <dcterms:created xsi:type="dcterms:W3CDTF">2024-02-05T08:55:32Z</dcterms:created>
  <dcterms:modified xsi:type="dcterms:W3CDTF">2025-06-12T08:30:49Z</dcterms:modified>
</cp:coreProperties>
</file>