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matijas\Desktop\"/>
    </mc:Choice>
  </mc:AlternateContent>
  <xr:revisionPtr revIDLastSave="0" documentId="13_ncr:1_{8366CB06-6F1B-4CED-B84D-ACB4401495FB}" xr6:coauthVersionLast="36" xr6:coauthVersionMax="36" xr10:uidLastSave="{00000000-0000-0000-0000-000000000000}"/>
  <bookViews>
    <workbookView xWindow="0" yWindow="0" windowWidth="21570" windowHeight="9120" xr2:uid="{BD7A9E1F-CC34-46A4-B84B-045B66E7D547}"/>
  </bookViews>
  <sheets>
    <sheet name="TRAVANJ 2025." sheetId="1" r:id="rId1"/>
  </sheets>
  <definedNames>
    <definedName name="_xlnm.Print_Area" localSheetId="0">'TRAVANJ 2025.'!$A$1:$G$117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6" i="1" l="1"/>
  <c r="E40" i="1"/>
  <c r="E29" i="1"/>
  <c r="E39" i="1"/>
  <c r="E22" i="1"/>
  <c r="E57" i="1"/>
  <c r="E21" i="1"/>
  <c r="E34" i="1"/>
  <c r="E31" i="1"/>
  <c r="E107" i="1"/>
  <c r="E111" i="1"/>
  <c r="E95" i="1"/>
  <c r="E24" i="1"/>
  <c r="E109" i="1"/>
  <c r="E47" i="1"/>
  <c r="E105" i="1"/>
  <c r="E43" i="1"/>
  <c r="E11" i="1"/>
  <c r="E6" i="1"/>
  <c r="E103" i="1"/>
  <c r="E93" i="1"/>
  <c r="E99" i="1"/>
  <c r="E89" i="1"/>
  <c r="E101" i="1"/>
  <c r="E96" i="1"/>
  <c r="E37" i="1"/>
  <c r="E55" i="1"/>
  <c r="E13" i="1" l="1"/>
  <c r="E8" i="1"/>
  <c r="E79" i="1"/>
  <c r="E62" i="1"/>
  <c r="E63" i="1" s="1"/>
  <c r="E58" i="1" l="1"/>
  <c r="E44" i="1"/>
  <c r="E45" i="1" s="1"/>
  <c r="E97" i="1" l="1"/>
  <c r="E33" i="1" l="1"/>
  <c r="E35" i="1"/>
  <c r="E69" i="1"/>
  <c r="E85" i="1"/>
  <c r="E115" i="1"/>
  <c r="E83" i="1" l="1"/>
  <c r="E87" i="1" l="1"/>
  <c r="E81" i="1" l="1"/>
  <c r="E77" i="1"/>
  <c r="E71" i="1"/>
  <c r="E53" i="1" l="1"/>
  <c r="E27" i="1" l="1"/>
  <c r="E117" i="1" l="1"/>
  <c r="E113" i="1"/>
  <c r="E91" i="1"/>
  <c r="E73" i="1"/>
  <c r="E75" i="1"/>
  <c r="E67" i="1"/>
  <c r="E65" i="1"/>
  <c r="E61" i="1"/>
  <c r="E59" i="1"/>
  <c r="E51" i="1"/>
  <c r="E49" i="1"/>
  <c r="E41" i="1"/>
  <c r="E25" i="1"/>
  <c r="E23" i="1"/>
  <c r="E19" i="1"/>
</calcChain>
</file>

<file path=xl/sharedStrings.xml><?xml version="1.0" encoding="utf-8"?>
<sst xmlns="http://schemas.openxmlformats.org/spreadsheetml/2006/main" count="298" uniqueCount="88">
  <si>
    <t xml:space="preserve">NAZIV ISPLATITELJA: </t>
  </si>
  <si>
    <t>SVEUČILIŠNI RAČUNSKI CENTAR - SRCE</t>
  </si>
  <si>
    <t xml:space="preserve">ISPLATE SREDSTAVA ZA RAZDOBLJE: </t>
  </si>
  <si>
    <t>NAZIV PRIMATELJA</t>
  </si>
  <si>
    <t>OIB PRIMATELJA</t>
  </si>
  <si>
    <t>SJEDIŠTE/PREBIVALIŠTE PRIMATELJA</t>
  </si>
  <si>
    <t>IZVOR</t>
  </si>
  <si>
    <t>NAČIN OBJAVE</t>
  </si>
  <si>
    <t>VRSTA RASHODA/IZDATKA</t>
  </si>
  <si>
    <t xml:space="preserve">Sveučilišni računski centar - Srce </t>
  </si>
  <si>
    <t>Državni proračun</t>
  </si>
  <si>
    <t>Plaće za redovan rad</t>
  </si>
  <si>
    <t>Vlastiti račun</t>
  </si>
  <si>
    <t>Plaće u naravi</t>
  </si>
  <si>
    <t>Ostali rashodi za zaposlene</t>
  </si>
  <si>
    <t>Doprinosi za obvezno zdravstveno osiguranje</t>
  </si>
  <si>
    <t>Službena putovanja</t>
  </si>
  <si>
    <t>Naknade za prijevoz, za rad na terenu i odvojeni život</t>
  </si>
  <si>
    <t>Potraživanja za naknade koje se refundiraju i predujmove</t>
  </si>
  <si>
    <t>UKUPNO</t>
  </si>
  <si>
    <t>Ulix d.o.o.</t>
  </si>
  <si>
    <t>Zagreb</t>
  </si>
  <si>
    <t>GDPR</t>
  </si>
  <si>
    <t>Sveučilišni računski centar - Srce</t>
  </si>
  <si>
    <t>Uredski materijal</t>
  </si>
  <si>
    <t>Pristojbe i naknade</t>
  </si>
  <si>
    <t>Naknade za rad predstavničkih i izvršnih tijela, povjerenstava i slično</t>
  </si>
  <si>
    <t>Usluge telefona, pošte i prijevoza</t>
  </si>
  <si>
    <t>Intelektualne i osobne usluge (Usluge agencija, ukupni trošak)</t>
  </si>
  <si>
    <t>Studentski centar u Zagrebu</t>
  </si>
  <si>
    <t>Babić Getz Sanja</t>
  </si>
  <si>
    <t>Intelektualne i osobne usluge (Ugovor o djelu, ukupni trošak)</t>
  </si>
  <si>
    <t>Bulić Biserka</t>
  </si>
  <si>
    <t>Hruška Marko</t>
  </si>
  <si>
    <t>Sistemski laboratorij za informatiku</t>
  </si>
  <si>
    <t>Računalne usluge</t>
  </si>
  <si>
    <t>Privredna banka Zagreb d.d.</t>
  </si>
  <si>
    <t>Ostali nespomenuti rashodi poslovanja</t>
  </si>
  <si>
    <t>Bankarske usluge i usluge platnog prometa</t>
  </si>
  <si>
    <t>02535697732</t>
  </si>
  <si>
    <t>Lovrić Mario</t>
  </si>
  <si>
    <t>PBZ CARD d.o.o.</t>
  </si>
  <si>
    <t>Hrvatski telekom d.d.</t>
  </si>
  <si>
    <t>ITdrive obrt za obrazovanje</t>
  </si>
  <si>
    <t>Rijeka</t>
  </si>
  <si>
    <t>Intelektualne i osobne usluge (Autorski ugovor, ukupni trošak)</t>
  </si>
  <si>
    <t>Ivančić Marko</t>
  </si>
  <si>
    <t>Speranza turistička agencija d.o.o.</t>
  </si>
  <si>
    <t>Špoljar Jurica</t>
  </si>
  <si>
    <t>Ostale usluge</t>
  </si>
  <si>
    <t>TRAVANJ 2025.</t>
  </si>
  <si>
    <t>Javni bilježnik Darja Bošnjak</t>
  </si>
  <si>
    <t>Usluge odvjetnika, bilježnika i pravnog savjetovanja</t>
  </si>
  <si>
    <t>Lustre obrt</t>
  </si>
  <si>
    <t>Materijal i dijelovi za tekuće i investicijsko održavanje</t>
  </si>
  <si>
    <t>Đorđević Ana</t>
  </si>
  <si>
    <t>Čorkalo Nikolina</t>
  </si>
  <si>
    <t>Tkalec Krešimir</t>
  </si>
  <si>
    <t>Topić Franjo</t>
  </si>
  <si>
    <t>Pejković Jasna</t>
  </si>
  <si>
    <t>Gebauer Dag</t>
  </si>
  <si>
    <t>Promo plus d.o.o.</t>
  </si>
  <si>
    <t>Usluge promidžbe i informiranja</t>
  </si>
  <si>
    <t>Slovenija</t>
  </si>
  <si>
    <t>Terme resort d.o.o.</t>
  </si>
  <si>
    <t>SI55098061</t>
  </si>
  <si>
    <t>Doprinosi za obvezno osiguranje u slučaju nezaposlenosti</t>
  </si>
  <si>
    <t>Zatezne kamate</t>
  </si>
  <si>
    <t>Troškovi sudskih postupaka</t>
  </si>
  <si>
    <t>Imamagić Emir</t>
  </si>
  <si>
    <t>Celjak Draženko</t>
  </si>
  <si>
    <t>Kerschoffset d.o.o.</t>
  </si>
  <si>
    <t>Agronomski fakultet</t>
  </si>
  <si>
    <t>Reprezentacija</t>
  </si>
  <si>
    <t>Intervista, vl.Stephanie Stelko</t>
  </si>
  <si>
    <t>Ostale intelektualne usluge</t>
  </si>
  <si>
    <t>MOJO Rental Southeast Europe</t>
  </si>
  <si>
    <t>4K Studio, obrt za digitalno snimanje i marketing</t>
  </si>
  <si>
    <t>Godji d.o.o.</t>
  </si>
  <si>
    <t>Catch the moment, obrt za iznajmljivanje i usluge</t>
  </si>
  <si>
    <t>Jakovlje</t>
  </si>
  <si>
    <t>Agencija za komercijalnu djelatnost d.o.o.</t>
  </si>
  <si>
    <t>Potomac grupa d.o.o.</t>
  </si>
  <si>
    <t>Rako Ivan</t>
  </si>
  <si>
    <t>Croatia osiguranje d.d.</t>
  </si>
  <si>
    <t>Zdravstvene i veterinarske usluge</t>
  </si>
  <si>
    <t>Orcus plus d.o.o.</t>
  </si>
  <si>
    <t>Čavle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</si>
</sst>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/>
    <xf numFmtId="0" fontId="0" fillId="0" borderId="0" xfId="0" applyBorder="1"/>
    <xf numFmtId="0" fontId="0" fillId="2" borderId="3" xfId="0" applyFill="1" applyBorder="1"/>
    <xf numFmtId="4" fontId="1" fillId="0" borderId="3" xfId="0" applyNumberFormat="1" applyFont="1" applyBorder="1"/>
    <xf numFmtId="0" fontId="0" fillId="0" borderId="0" xfId="0" applyFont="1" applyBorder="1"/>
    <xf numFmtId="0" fontId="0" fillId="0" borderId="0" xfId="0" applyFont="1"/>
    <xf numFmtId="0" fontId="0" fillId="2" borderId="3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right"/>
    </xf>
    <xf numFmtId="0" fontId="0" fillId="2" borderId="3" xfId="0" applyFill="1" applyBorder="1" applyAlignment="1">
      <alignment horizontal="left"/>
    </xf>
    <xf numFmtId="4" fontId="0" fillId="2" borderId="3" xfId="0" applyNumberFormat="1" applyFill="1" applyBorder="1"/>
    <xf numFmtId="0" fontId="0" fillId="2" borderId="0" xfId="0" applyFill="1" applyBorder="1"/>
    <xf numFmtId="0" fontId="0" fillId="2" borderId="0" xfId="0" applyFill="1"/>
    <xf numFmtId="4" fontId="1" fillId="2" borderId="3" xfId="0" applyNumberFormat="1" applyFont="1" applyFill="1" applyBorder="1"/>
    <xf numFmtId="4" fontId="0" fillId="2" borderId="3" xfId="0" applyNumberFormat="1" applyFont="1" applyFill="1" applyBorder="1"/>
    <xf numFmtId="0" fontId="0" fillId="2" borderId="3" xfId="0" applyFont="1" applyFill="1" applyBorder="1"/>
    <xf numFmtId="0" fontId="1" fillId="2" borderId="3" xfId="0" applyFont="1" applyFill="1" applyBorder="1" applyAlignment="1"/>
    <xf numFmtId="4" fontId="0" fillId="0" borderId="0" xfId="0" applyNumberFormat="1"/>
    <xf numFmtId="0" fontId="1" fillId="0" borderId="3" xfId="0" applyFont="1" applyBorder="1" applyAlignment="1">
      <alignment horizontal="left"/>
    </xf>
    <xf numFmtId="0" fontId="0" fillId="2" borderId="3" xfId="0" applyFill="1" applyBorder="1" applyAlignment="1"/>
    <xf numFmtId="0" fontId="0" fillId="2" borderId="3" xfId="0" applyFont="1" applyFill="1" applyBorder="1" applyAlignment="1"/>
    <xf numFmtId="0" fontId="0" fillId="2" borderId="3" xfId="0" applyFill="1" applyBorder="1" applyAlignment="1">
      <alignment horizontal="right"/>
    </xf>
    <xf numFmtId="0" fontId="0" fillId="2" borderId="0" xfId="0" applyFont="1" applyFill="1" applyBorder="1"/>
    <xf numFmtId="0" fontId="0" fillId="2" borderId="0" xfId="0" applyFont="1" applyFill="1"/>
    <xf numFmtId="0" fontId="0" fillId="2" borderId="3" xfId="0" applyFill="1" applyBorder="1" applyAlignment="1">
      <alignment horizontal="center" vertical="center" wrapText="1"/>
    </xf>
    <xf numFmtId="0" fontId="0" fillId="2" borderId="3" xfId="0" applyFill="1" applyBorder="1" applyAlignment="1">
      <alignment vertical="center"/>
    </xf>
    <xf numFmtId="0" fontId="1" fillId="2" borderId="3" xfId="0" applyFont="1" applyFill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17" fontId="0" fillId="0" borderId="2" xfId="0" applyNumberForma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/>
    </xf>
    <xf numFmtId="0" fontId="0" fillId="2" borderId="3" xfId="0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BF56B-626C-4B81-9CCA-984B32BAA966}">
  <dimension ref="A1:DO132"/>
  <sheetViews>
    <sheetView tabSelected="1" zoomScaleNormal="100" workbookViewId="0"/>
  </sheetViews>
  <sheetFormatPr defaultRowHeight="15" x14ac:dyDescent="0.25"/>
  <cols>
    <col min="1" max="1" width="32.42578125" customWidth="1"/>
    <col min="2" max="2" width="18.42578125" customWidth="1"/>
    <col min="3" max="3" width="21.5703125" customWidth="1"/>
    <col min="4" max="4" width="16" customWidth="1"/>
    <col min="5" max="5" width="14.5703125" customWidth="1"/>
    <col min="7" max="7" width="64.28515625" customWidth="1"/>
    <col min="8" max="119" width="9.140625" style="9"/>
  </cols>
  <sheetData>
    <row r="1" spans="1:119" s="3" customFormat="1" ht="30.75" customHeight="1" thickBot="1" x14ac:dyDescent="0.3">
      <c r="A1" s="1" t="s">
        <v>0</v>
      </c>
      <c r="B1" s="35" t="s">
        <v>1</v>
      </c>
      <c r="C1" s="35"/>
      <c r="D1" s="35"/>
      <c r="E1" s="35"/>
      <c r="F1" s="35"/>
      <c r="G1" s="35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</row>
    <row r="2" spans="1:119" s="3" customFormat="1" ht="30" customHeight="1" thickBot="1" x14ac:dyDescent="0.3">
      <c r="A2" s="4" t="s">
        <v>2</v>
      </c>
      <c r="B2" s="36" t="s">
        <v>50</v>
      </c>
      <c r="C2" s="36"/>
      <c r="D2" s="36"/>
      <c r="E2" s="36"/>
      <c r="F2" s="36"/>
      <c r="G2" s="36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</row>
    <row r="4" spans="1:119" s="3" customFormat="1" ht="30" x14ac:dyDescent="0.25">
      <c r="A4" s="5" t="s">
        <v>3</v>
      </c>
      <c r="B4" s="6" t="s">
        <v>4</v>
      </c>
      <c r="C4" s="7" t="s">
        <v>5</v>
      </c>
      <c r="D4" s="31" t="s">
        <v>6</v>
      </c>
      <c r="E4" s="37" t="s">
        <v>7</v>
      </c>
      <c r="F4" s="37"/>
      <c r="G4" s="32" t="s">
        <v>8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</row>
    <row r="5" spans="1:119" x14ac:dyDescent="0.25">
      <c r="A5" s="37" t="s">
        <v>9</v>
      </c>
      <c r="B5" s="39"/>
      <c r="C5" s="39"/>
      <c r="D5" s="16" t="s">
        <v>10</v>
      </c>
      <c r="E5" s="17">
        <v>440900.42</v>
      </c>
      <c r="F5" s="10">
        <v>3111</v>
      </c>
      <c r="G5" s="10" t="s">
        <v>11</v>
      </c>
    </row>
    <row r="6" spans="1:119" x14ac:dyDescent="0.25">
      <c r="A6" s="37"/>
      <c r="B6" s="39"/>
      <c r="C6" s="39"/>
      <c r="D6" s="16" t="s">
        <v>12</v>
      </c>
      <c r="E6" s="17">
        <f>1304.75+80195.27+8812.36+363.9</f>
        <v>90676.28</v>
      </c>
      <c r="F6" s="10">
        <v>3111</v>
      </c>
      <c r="G6" s="10" t="s">
        <v>11</v>
      </c>
    </row>
    <row r="7" spans="1:119" x14ac:dyDescent="0.25">
      <c r="A7" s="37"/>
      <c r="B7" s="39"/>
      <c r="C7" s="39"/>
      <c r="D7" s="16" t="s">
        <v>12</v>
      </c>
      <c r="E7" s="17">
        <v>1714.65</v>
      </c>
      <c r="F7" s="10">
        <v>3112</v>
      </c>
      <c r="G7" s="10" t="s">
        <v>13</v>
      </c>
    </row>
    <row r="8" spans="1:119" x14ac:dyDescent="0.25">
      <c r="A8" s="37"/>
      <c r="B8" s="39"/>
      <c r="C8" s="39"/>
      <c r="D8" s="16" t="s">
        <v>10</v>
      </c>
      <c r="E8" s="17">
        <f>4284.68+16800</f>
        <v>21084.68</v>
      </c>
      <c r="F8" s="10">
        <v>3121</v>
      </c>
      <c r="G8" s="10" t="s">
        <v>14</v>
      </c>
    </row>
    <row r="9" spans="1:119" x14ac:dyDescent="0.25">
      <c r="A9" s="37"/>
      <c r="B9" s="39"/>
      <c r="C9" s="39"/>
      <c r="D9" s="16" t="s">
        <v>12</v>
      </c>
      <c r="E9" s="17">
        <v>300</v>
      </c>
      <c r="F9" s="10">
        <v>3121</v>
      </c>
      <c r="G9" s="10" t="s">
        <v>14</v>
      </c>
    </row>
    <row r="10" spans="1:119" x14ac:dyDescent="0.25">
      <c r="A10" s="37"/>
      <c r="B10" s="39"/>
      <c r="C10" s="39"/>
      <c r="D10" s="16" t="s">
        <v>10</v>
      </c>
      <c r="E10" s="17">
        <v>68725.600000000006</v>
      </c>
      <c r="F10" s="10">
        <v>3132</v>
      </c>
      <c r="G10" s="10" t="s">
        <v>15</v>
      </c>
    </row>
    <row r="11" spans="1:119" x14ac:dyDescent="0.25">
      <c r="A11" s="37"/>
      <c r="B11" s="39"/>
      <c r="C11" s="39"/>
      <c r="D11" s="16" t="s">
        <v>12</v>
      </c>
      <c r="E11" s="17">
        <f>195.68+6.55+283.04+12344.51+1454.05+60.04</f>
        <v>14343.87</v>
      </c>
      <c r="F11" s="10">
        <v>3132</v>
      </c>
      <c r="G11" s="10" t="s">
        <v>15</v>
      </c>
    </row>
    <row r="12" spans="1:119" x14ac:dyDescent="0.25">
      <c r="A12" s="37"/>
      <c r="B12" s="39"/>
      <c r="C12" s="39"/>
      <c r="D12" s="16" t="s">
        <v>12</v>
      </c>
      <c r="E12" s="17">
        <v>22.2</v>
      </c>
      <c r="F12" s="10">
        <v>3133</v>
      </c>
      <c r="G12" s="10" t="s">
        <v>66</v>
      </c>
    </row>
    <row r="13" spans="1:119" x14ac:dyDescent="0.25">
      <c r="A13" s="37"/>
      <c r="B13" s="39"/>
      <c r="C13" s="39"/>
      <c r="D13" s="16" t="s">
        <v>10</v>
      </c>
      <c r="E13" s="17">
        <f>33.18+60+70+100</f>
        <v>263.18</v>
      </c>
      <c r="F13" s="10">
        <v>3211</v>
      </c>
      <c r="G13" s="10" t="s">
        <v>16</v>
      </c>
    </row>
    <row r="14" spans="1:119" x14ac:dyDescent="0.25">
      <c r="A14" s="37"/>
      <c r="B14" s="39"/>
      <c r="C14" s="39"/>
      <c r="D14" s="16" t="s">
        <v>10</v>
      </c>
      <c r="E14" s="17">
        <v>9781.1</v>
      </c>
      <c r="F14" s="10">
        <v>3212</v>
      </c>
      <c r="G14" s="10" t="s">
        <v>17</v>
      </c>
    </row>
    <row r="15" spans="1:119" x14ac:dyDescent="0.25">
      <c r="A15" s="37"/>
      <c r="B15" s="39"/>
      <c r="C15" s="39"/>
      <c r="D15" s="16" t="s">
        <v>12</v>
      </c>
      <c r="E15" s="17">
        <v>158.63</v>
      </c>
      <c r="F15" s="10">
        <v>3212</v>
      </c>
      <c r="G15" s="10" t="s">
        <v>17</v>
      </c>
    </row>
    <row r="16" spans="1:119" x14ac:dyDescent="0.25">
      <c r="A16" s="37"/>
      <c r="B16" s="39"/>
      <c r="C16" s="39"/>
      <c r="D16" s="16" t="s">
        <v>12</v>
      </c>
      <c r="E16" s="17">
        <v>837.38</v>
      </c>
      <c r="F16" s="10">
        <v>3296</v>
      </c>
      <c r="G16" s="10" t="s">
        <v>68</v>
      </c>
    </row>
    <row r="17" spans="1:119" x14ac:dyDescent="0.25">
      <c r="A17" s="37"/>
      <c r="B17" s="39"/>
      <c r="C17" s="39"/>
      <c r="D17" s="16" t="s">
        <v>12</v>
      </c>
      <c r="E17" s="17">
        <v>855.88</v>
      </c>
      <c r="F17" s="10">
        <v>3433</v>
      </c>
      <c r="G17" s="10" t="s">
        <v>67</v>
      </c>
    </row>
    <row r="18" spans="1:119" x14ac:dyDescent="0.25">
      <c r="A18" s="37"/>
      <c r="B18" s="39"/>
      <c r="C18" s="39"/>
      <c r="D18" s="16" t="s">
        <v>10</v>
      </c>
      <c r="E18" s="17">
        <v>524.67999999999995</v>
      </c>
      <c r="F18" s="10">
        <v>1291</v>
      </c>
      <c r="G18" s="10" t="s">
        <v>18</v>
      </c>
    </row>
    <row r="19" spans="1:119" x14ac:dyDescent="0.25">
      <c r="A19" s="38" t="s">
        <v>19</v>
      </c>
      <c r="B19" s="38"/>
      <c r="C19" s="38"/>
      <c r="D19" s="33"/>
      <c r="E19" s="20">
        <f>SUM(E5:E18)</f>
        <v>650188.55000000005</v>
      </c>
      <c r="F19" s="26"/>
      <c r="G19" s="26"/>
    </row>
    <row r="20" spans="1:119" s="13" customFormat="1" x14ac:dyDescent="0.25">
      <c r="A20" s="14" t="s">
        <v>84</v>
      </c>
      <c r="B20" s="15">
        <v>26187994862</v>
      </c>
      <c r="C20" s="15" t="s">
        <v>21</v>
      </c>
      <c r="D20" s="14" t="s">
        <v>12</v>
      </c>
      <c r="E20" s="21">
        <v>8986.27</v>
      </c>
      <c r="F20" s="27">
        <v>3121</v>
      </c>
      <c r="G20" s="27" t="s">
        <v>14</v>
      </c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</row>
    <row r="21" spans="1:119" x14ac:dyDescent="0.25">
      <c r="A21" s="33" t="s">
        <v>19</v>
      </c>
      <c r="B21" s="33"/>
      <c r="C21" s="33"/>
      <c r="D21" s="33"/>
      <c r="E21" s="20">
        <f>SUM(E20)</f>
        <v>8986.27</v>
      </c>
      <c r="F21" s="26"/>
      <c r="G21" s="26"/>
    </row>
    <row r="22" spans="1:119" s="13" customFormat="1" x14ac:dyDescent="0.25">
      <c r="A22" s="14" t="s">
        <v>20</v>
      </c>
      <c r="B22" s="15">
        <v>26561427801</v>
      </c>
      <c r="C22" s="15" t="s">
        <v>21</v>
      </c>
      <c r="D22" s="14" t="s">
        <v>12</v>
      </c>
      <c r="E22" s="21">
        <f>190+404+316.84+315+366.84</f>
        <v>1592.6799999999998</v>
      </c>
      <c r="F22" s="27">
        <v>3211</v>
      </c>
      <c r="G22" s="27" t="s">
        <v>16</v>
      </c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</row>
    <row r="23" spans="1:119" x14ac:dyDescent="0.25">
      <c r="A23" s="33" t="s">
        <v>19</v>
      </c>
      <c r="B23" s="33"/>
      <c r="C23" s="33"/>
      <c r="D23" s="33"/>
      <c r="E23" s="20">
        <f>SUM(E22)</f>
        <v>1592.6799999999998</v>
      </c>
      <c r="F23" s="26"/>
      <c r="G23" s="26"/>
    </row>
    <row r="24" spans="1:119" s="13" customFormat="1" x14ac:dyDescent="0.25">
      <c r="A24" s="14" t="s">
        <v>70</v>
      </c>
      <c r="B24" s="15" t="s">
        <v>22</v>
      </c>
      <c r="C24" s="15" t="s">
        <v>22</v>
      </c>
      <c r="D24" s="14" t="s">
        <v>12</v>
      </c>
      <c r="E24" s="21">
        <f>180+84.6</f>
        <v>264.60000000000002</v>
      </c>
      <c r="F24" s="27">
        <v>3211</v>
      </c>
      <c r="G24" s="27" t="s">
        <v>16</v>
      </c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</row>
    <row r="25" spans="1:119" x14ac:dyDescent="0.25">
      <c r="A25" s="33" t="s">
        <v>19</v>
      </c>
      <c r="B25" s="33"/>
      <c r="C25" s="33"/>
      <c r="D25" s="33"/>
      <c r="E25" s="20">
        <f>SUM(E24)</f>
        <v>264.60000000000002</v>
      </c>
      <c r="F25" s="26"/>
      <c r="G25" s="26"/>
    </row>
    <row r="26" spans="1:119" s="13" customFormat="1" x14ac:dyDescent="0.25">
      <c r="A26" s="14" t="s">
        <v>69</v>
      </c>
      <c r="B26" s="15" t="s">
        <v>22</v>
      </c>
      <c r="C26" s="15" t="s">
        <v>22</v>
      </c>
      <c r="D26" s="14" t="s">
        <v>12</v>
      </c>
      <c r="E26" s="21">
        <v>180</v>
      </c>
      <c r="F26" s="27">
        <v>3211</v>
      </c>
      <c r="G26" s="27" t="s">
        <v>16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</row>
    <row r="27" spans="1:119" x14ac:dyDescent="0.25">
      <c r="A27" s="33" t="s">
        <v>19</v>
      </c>
      <c r="B27" s="33"/>
      <c r="C27" s="33"/>
      <c r="D27" s="33"/>
      <c r="E27" s="20">
        <f>SUM(E26)</f>
        <v>180</v>
      </c>
      <c r="F27" s="26"/>
      <c r="G27" s="26"/>
    </row>
    <row r="28" spans="1:119" s="13" customFormat="1" x14ac:dyDescent="0.25">
      <c r="A28" s="14" t="s">
        <v>46</v>
      </c>
      <c r="B28" s="15" t="s">
        <v>22</v>
      </c>
      <c r="C28" s="15" t="s">
        <v>22</v>
      </c>
      <c r="D28" s="14" t="s">
        <v>12</v>
      </c>
      <c r="E28" s="21">
        <v>360</v>
      </c>
      <c r="F28" s="27">
        <v>3211</v>
      </c>
      <c r="G28" s="27" t="s">
        <v>16</v>
      </c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</row>
    <row r="29" spans="1:119" x14ac:dyDescent="0.25">
      <c r="A29" s="33" t="s">
        <v>19</v>
      </c>
      <c r="B29" s="33"/>
      <c r="C29" s="33"/>
      <c r="D29" s="33"/>
      <c r="E29" s="20">
        <f>SUM(E28)</f>
        <v>360</v>
      </c>
      <c r="F29" s="26"/>
      <c r="G29" s="26"/>
    </row>
    <row r="30" spans="1:119" s="13" customFormat="1" x14ac:dyDescent="0.25">
      <c r="A30" s="14" t="s">
        <v>83</v>
      </c>
      <c r="B30" s="15" t="s">
        <v>22</v>
      </c>
      <c r="C30" s="15" t="s">
        <v>22</v>
      </c>
      <c r="D30" s="14" t="s">
        <v>12</v>
      </c>
      <c r="E30" s="21">
        <v>345.6</v>
      </c>
      <c r="F30" s="27">
        <v>3211</v>
      </c>
      <c r="G30" s="27" t="s">
        <v>16</v>
      </c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</row>
    <row r="31" spans="1:119" x14ac:dyDescent="0.25">
      <c r="A31" s="33" t="s">
        <v>19</v>
      </c>
      <c r="B31" s="33"/>
      <c r="C31" s="33"/>
      <c r="D31" s="33"/>
      <c r="E31" s="20">
        <f>SUM(E30)</f>
        <v>345.6</v>
      </c>
      <c r="F31" s="26"/>
      <c r="G31" s="26"/>
    </row>
    <row r="32" spans="1:119" s="13" customFormat="1" x14ac:dyDescent="0.25">
      <c r="A32" s="14" t="s">
        <v>48</v>
      </c>
      <c r="B32" s="15" t="s">
        <v>22</v>
      </c>
      <c r="C32" s="15" t="s">
        <v>22</v>
      </c>
      <c r="D32" s="14" t="s">
        <v>12</v>
      </c>
      <c r="E32" s="21">
        <v>15</v>
      </c>
      <c r="F32" s="27">
        <v>3211</v>
      </c>
      <c r="G32" s="27" t="s">
        <v>16</v>
      </c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</row>
    <row r="33" spans="1:119" x14ac:dyDescent="0.25">
      <c r="A33" s="33" t="s">
        <v>19</v>
      </c>
      <c r="B33" s="33"/>
      <c r="C33" s="33"/>
      <c r="D33" s="33"/>
      <c r="E33" s="20">
        <f>SUM(E32)</f>
        <v>15</v>
      </c>
      <c r="F33" s="26"/>
      <c r="G33" s="26"/>
    </row>
    <row r="34" spans="1:119" x14ac:dyDescent="0.25">
      <c r="A34" s="10" t="s">
        <v>47</v>
      </c>
      <c r="B34" s="10">
        <v>56831241098</v>
      </c>
      <c r="C34" s="28" t="s">
        <v>21</v>
      </c>
      <c r="D34" s="16" t="s">
        <v>12</v>
      </c>
      <c r="E34" s="17">
        <f>33.15+50.44+668</f>
        <v>751.59</v>
      </c>
      <c r="F34" s="10">
        <v>3211</v>
      </c>
      <c r="G34" s="10" t="s">
        <v>16</v>
      </c>
    </row>
    <row r="35" spans="1:119" x14ac:dyDescent="0.25">
      <c r="A35" s="38" t="s">
        <v>19</v>
      </c>
      <c r="B35" s="38"/>
      <c r="C35" s="38"/>
      <c r="D35" s="33"/>
      <c r="E35" s="20">
        <f>SUM(E34:E34)</f>
        <v>751.59</v>
      </c>
      <c r="F35" s="10"/>
      <c r="G35" s="10"/>
    </row>
    <row r="36" spans="1:119" x14ac:dyDescent="0.25">
      <c r="A36" s="10" t="s">
        <v>64</v>
      </c>
      <c r="B36" s="28" t="s">
        <v>65</v>
      </c>
      <c r="C36" s="28" t="s">
        <v>63</v>
      </c>
      <c r="D36" s="16" t="s">
        <v>12</v>
      </c>
      <c r="E36" s="17">
        <v>1515</v>
      </c>
      <c r="F36" s="10">
        <v>3211</v>
      </c>
      <c r="G36" s="10" t="s">
        <v>16</v>
      </c>
    </row>
    <row r="37" spans="1:119" x14ac:dyDescent="0.25">
      <c r="A37" s="38" t="s">
        <v>19</v>
      </c>
      <c r="B37" s="38"/>
      <c r="C37" s="38"/>
      <c r="D37" s="33"/>
      <c r="E37" s="20">
        <f>SUM(E36:E36)</f>
        <v>1515</v>
      </c>
      <c r="F37" s="10"/>
      <c r="G37" s="10"/>
    </row>
    <row r="38" spans="1:119" s="13" customFormat="1" x14ac:dyDescent="0.25">
      <c r="A38" s="14" t="s">
        <v>86</v>
      </c>
      <c r="B38" s="15">
        <v>70812508533</v>
      </c>
      <c r="C38" s="15" t="s">
        <v>87</v>
      </c>
      <c r="D38" s="14" t="s">
        <v>12</v>
      </c>
      <c r="E38" s="21">
        <v>80</v>
      </c>
      <c r="F38" s="22">
        <v>3221</v>
      </c>
      <c r="G38" s="22" t="s">
        <v>24</v>
      </c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</row>
    <row r="39" spans="1:119" x14ac:dyDescent="0.25">
      <c r="A39" s="38" t="s">
        <v>19</v>
      </c>
      <c r="B39" s="38"/>
      <c r="C39" s="38"/>
      <c r="D39" s="23"/>
      <c r="E39" s="20">
        <f>SUM(E38)</f>
        <v>80</v>
      </c>
      <c r="F39" s="10"/>
      <c r="G39" s="10"/>
    </row>
    <row r="40" spans="1:119" x14ac:dyDescent="0.25">
      <c r="A40" s="10" t="s">
        <v>23</v>
      </c>
      <c r="B40" s="10"/>
      <c r="C40" s="10"/>
      <c r="D40" s="16" t="s">
        <v>12</v>
      </c>
      <c r="E40" s="17">
        <f>450+640</f>
        <v>1090</v>
      </c>
      <c r="F40" s="10">
        <v>3221</v>
      </c>
      <c r="G40" s="10" t="s">
        <v>24</v>
      </c>
    </row>
    <row r="41" spans="1:119" x14ac:dyDescent="0.25">
      <c r="A41" s="38" t="s">
        <v>19</v>
      </c>
      <c r="B41" s="38"/>
      <c r="C41" s="38"/>
      <c r="D41" s="33"/>
      <c r="E41" s="20">
        <f>SUM(E40:E40)</f>
        <v>1090</v>
      </c>
      <c r="F41" s="10"/>
      <c r="G41" s="10"/>
    </row>
    <row r="42" spans="1:119" s="13" customFormat="1" x14ac:dyDescent="0.25">
      <c r="A42" s="14" t="s">
        <v>41</v>
      </c>
      <c r="B42" s="15">
        <v>28495895537</v>
      </c>
      <c r="C42" s="15" t="s">
        <v>21</v>
      </c>
      <c r="D42" s="14" t="s">
        <v>12</v>
      </c>
      <c r="E42" s="21">
        <v>9.2899999999999991</v>
      </c>
      <c r="F42" s="22">
        <v>3221</v>
      </c>
      <c r="G42" s="22" t="s">
        <v>24</v>
      </c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</row>
    <row r="43" spans="1:119" x14ac:dyDescent="0.25">
      <c r="A43" s="38" t="s">
        <v>19</v>
      </c>
      <c r="B43" s="38"/>
      <c r="C43" s="38"/>
      <c r="D43" s="23"/>
      <c r="E43" s="20">
        <f>SUM(E42)</f>
        <v>9.2899999999999991</v>
      </c>
      <c r="F43" s="10"/>
      <c r="G43" s="10"/>
    </row>
    <row r="44" spans="1:119" s="19" customFormat="1" x14ac:dyDescent="0.25">
      <c r="A44" s="10" t="s">
        <v>53</v>
      </c>
      <c r="B44" s="10">
        <v>84378972903</v>
      </c>
      <c r="C44" s="28" t="s">
        <v>21</v>
      </c>
      <c r="D44" s="16" t="s">
        <v>10</v>
      </c>
      <c r="E44" s="17">
        <f>186.25+274.19</f>
        <v>460.44</v>
      </c>
      <c r="F44" s="10">
        <v>3224</v>
      </c>
      <c r="G44" s="10" t="s">
        <v>54</v>
      </c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  <c r="DE44" s="18"/>
      <c r="DF44" s="18"/>
      <c r="DG44" s="18"/>
      <c r="DH44" s="18"/>
      <c r="DI44" s="18"/>
      <c r="DJ44" s="18"/>
      <c r="DK44" s="18"/>
      <c r="DL44" s="18"/>
      <c r="DM44" s="18"/>
      <c r="DN44" s="18"/>
      <c r="DO44" s="18"/>
    </row>
    <row r="45" spans="1:119" s="19" customFormat="1" x14ac:dyDescent="0.25">
      <c r="A45" s="38" t="s">
        <v>19</v>
      </c>
      <c r="B45" s="38"/>
      <c r="C45" s="38"/>
      <c r="D45" s="33"/>
      <c r="E45" s="20">
        <f>SUM(E44)</f>
        <v>460.44</v>
      </c>
      <c r="F45" s="10"/>
      <c r="G45" s="10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18"/>
      <c r="DF45" s="18"/>
      <c r="DG45" s="18"/>
      <c r="DH45" s="18"/>
      <c r="DI45" s="18"/>
      <c r="DJ45" s="18"/>
      <c r="DK45" s="18"/>
      <c r="DL45" s="18"/>
      <c r="DM45" s="18"/>
      <c r="DN45" s="18"/>
      <c r="DO45" s="18"/>
    </row>
    <row r="46" spans="1:119" s="13" customFormat="1" x14ac:dyDescent="0.25">
      <c r="A46" s="14" t="s">
        <v>41</v>
      </c>
      <c r="B46" s="15">
        <v>28495895537</v>
      </c>
      <c r="C46" s="15" t="s">
        <v>21</v>
      </c>
      <c r="D46" s="14" t="s">
        <v>12</v>
      </c>
      <c r="E46" s="21">
        <v>166.01</v>
      </c>
      <c r="F46" s="22">
        <v>3224</v>
      </c>
      <c r="G46" s="22" t="s">
        <v>54</v>
      </c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</row>
    <row r="47" spans="1:119" x14ac:dyDescent="0.25">
      <c r="A47" s="38" t="s">
        <v>19</v>
      </c>
      <c r="B47" s="38"/>
      <c r="C47" s="38"/>
      <c r="D47" s="23"/>
      <c r="E47" s="20">
        <f>SUM(E46)</f>
        <v>166.01</v>
      </c>
      <c r="F47" s="10"/>
      <c r="G47" s="10"/>
    </row>
    <row r="48" spans="1:119" x14ac:dyDescent="0.25">
      <c r="A48" s="10" t="s">
        <v>23</v>
      </c>
      <c r="B48" s="10"/>
      <c r="C48" s="10"/>
      <c r="D48" s="16" t="s">
        <v>10</v>
      </c>
      <c r="E48" s="17">
        <v>970</v>
      </c>
      <c r="F48" s="10">
        <v>3295</v>
      </c>
      <c r="G48" s="10" t="s">
        <v>25</v>
      </c>
    </row>
    <row r="49" spans="1:119" x14ac:dyDescent="0.25">
      <c r="A49" s="38" t="s">
        <v>19</v>
      </c>
      <c r="B49" s="38"/>
      <c r="C49" s="38"/>
      <c r="D49" s="33"/>
      <c r="E49" s="20">
        <f>SUM(E48)</f>
        <v>970</v>
      </c>
      <c r="F49" s="10"/>
      <c r="G49" s="10"/>
    </row>
    <row r="50" spans="1:119" x14ac:dyDescent="0.25">
      <c r="A50" s="10" t="s">
        <v>23</v>
      </c>
      <c r="B50" s="10"/>
      <c r="C50" s="10"/>
      <c r="D50" s="16" t="s">
        <v>10</v>
      </c>
      <c r="E50" s="17">
        <v>1306.94</v>
      </c>
      <c r="F50" s="10">
        <v>3291</v>
      </c>
      <c r="G50" s="10" t="s">
        <v>26</v>
      </c>
    </row>
    <row r="51" spans="1:119" x14ac:dyDescent="0.25">
      <c r="A51" s="38" t="s">
        <v>19</v>
      </c>
      <c r="B51" s="38"/>
      <c r="C51" s="38"/>
      <c r="D51" s="33"/>
      <c r="E51" s="20">
        <f>SUM(E50)</f>
        <v>1306.94</v>
      </c>
      <c r="F51" s="10"/>
      <c r="G51" s="10"/>
    </row>
    <row r="52" spans="1:119" s="19" customFormat="1" x14ac:dyDescent="0.25">
      <c r="A52" s="14" t="s">
        <v>42</v>
      </c>
      <c r="B52" s="15">
        <v>81793146560</v>
      </c>
      <c r="C52" s="15" t="s">
        <v>21</v>
      </c>
      <c r="D52" s="14" t="s">
        <v>12</v>
      </c>
      <c r="E52" s="21">
        <v>172.45</v>
      </c>
      <c r="F52" s="22">
        <v>3231</v>
      </c>
      <c r="G52" s="22" t="s">
        <v>27</v>
      </c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/>
      <c r="DE52" s="18"/>
      <c r="DF52" s="18"/>
      <c r="DG52" s="18"/>
      <c r="DH52" s="18"/>
      <c r="DI52" s="18"/>
      <c r="DJ52" s="18"/>
      <c r="DK52" s="18"/>
      <c r="DL52" s="18"/>
      <c r="DM52" s="18"/>
      <c r="DN52" s="18"/>
      <c r="DO52" s="18"/>
    </row>
    <row r="53" spans="1:119" s="19" customFormat="1" x14ac:dyDescent="0.25">
      <c r="A53" s="38" t="s">
        <v>19</v>
      </c>
      <c r="B53" s="38"/>
      <c r="C53" s="38"/>
      <c r="D53" s="23"/>
      <c r="E53" s="20">
        <f>SUM(E52)</f>
        <v>172.45</v>
      </c>
      <c r="F53" s="10"/>
      <c r="G53" s="10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  <c r="BY53" s="18"/>
      <c r="BZ53" s="18"/>
      <c r="CA53" s="18"/>
      <c r="CB53" s="18"/>
      <c r="CC53" s="18"/>
      <c r="CD53" s="18"/>
      <c r="CE53" s="18"/>
      <c r="CF53" s="18"/>
      <c r="CG53" s="18"/>
      <c r="CH53" s="18"/>
      <c r="CI53" s="18"/>
      <c r="CJ53" s="18"/>
      <c r="CK53" s="18"/>
      <c r="CL53" s="18"/>
      <c r="CM53" s="18"/>
      <c r="CN53" s="18"/>
      <c r="CO53" s="18"/>
      <c r="CP53" s="18"/>
      <c r="CQ53" s="18"/>
      <c r="CR53" s="18"/>
      <c r="CS53" s="18"/>
      <c r="CT53" s="18"/>
      <c r="CU53" s="18"/>
      <c r="CV53" s="18"/>
      <c r="CW53" s="18"/>
      <c r="CX53" s="18"/>
      <c r="CY53" s="18"/>
      <c r="CZ53" s="18"/>
      <c r="DA53" s="18"/>
      <c r="DB53" s="18"/>
      <c r="DC53" s="18"/>
      <c r="DD53" s="18"/>
      <c r="DE53" s="18"/>
      <c r="DF53" s="18"/>
      <c r="DG53" s="18"/>
      <c r="DH53" s="18"/>
      <c r="DI53" s="18"/>
      <c r="DJ53" s="18"/>
      <c r="DK53" s="18"/>
      <c r="DL53" s="18"/>
      <c r="DM53" s="18"/>
      <c r="DN53" s="18"/>
      <c r="DO53" s="18"/>
    </row>
    <row r="54" spans="1:119" s="19" customFormat="1" x14ac:dyDescent="0.25">
      <c r="A54" s="10" t="s">
        <v>61</v>
      </c>
      <c r="B54" s="10">
        <v>45574928584</v>
      </c>
      <c r="C54" s="28" t="s">
        <v>21</v>
      </c>
      <c r="D54" s="16" t="s">
        <v>12</v>
      </c>
      <c r="E54" s="17">
        <v>9152.1299999999992</v>
      </c>
      <c r="F54" s="10">
        <v>3233</v>
      </c>
      <c r="G54" s="10" t="s">
        <v>62</v>
      </c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  <c r="CA54" s="18"/>
      <c r="CB54" s="18"/>
      <c r="CC54" s="18"/>
      <c r="CD54" s="18"/>
      <c r="CE54" s="18"/>
      <c r="CF54" s="18"/>
      <c r="CG54" s="18"/>
      <c r="CH54" s="18"/>
      <c r="CI54" s="18"/>
      <c r="CJ54" s="18"/>
      <c r="CK54" s="18"/>
      <c r="CL54" s="18"/>
      <c r="CM54" s="18"/>
      <c r="CN54" s="18"/>
      <c r="CO54" s="18"/>
      <c r="CP54" s="18"/>
      <c r="CQ54" s="18"/>
      <c r="CR54" s="18"/>
      <c r="CS54" s="18"/>
      <c r="CT54" s="18"/>
      <c r="CU54" s="18"/>
      <c r="CV54" s="18"/>
      <c r="CW54" s="18"/>
      <c r="CX54" s="18"/>
      <c r="CY54" s="18"/>
      <c r="CZ54" s="18"/>
      <c r="DA54" s="18"/>
      <c r="DB54" s="18"/>
      <c r="DC54" s="18"/>
      <c r="DD54" s="18"/>
      <c r="DE54" s="18"/>
      <c r="DF54" s="18"/>
      <c r="DG54" s="18"/>
      <c r="DH54" s="18"/>
      <c r="DI54" s="18"/>
      <c r="DJ54" s="18"/>
      <c r="DK54" s="18"/>
      <c r="DL54" s="18"/>
      <c r="DM54" s="18"/>
      <c r="DN54" s="18"/>
      <c r="DO54" s="18"/>
    </row>
    <row r="55" spans="1:119" s="19" customFormat="1" x14ac:dyDescent="0.25">
      <c r="A55" s="38" t="s">
        <v>19</v>
      </c>
      <c r="B55" s="38"/>
      <c r="C55" s="38"/>
      <c r="D55" s="33"/>
      <c r="E55" s="20">
        <f>SUM(E54)</f>
        <v>9152.1299999999992</v>
      </c>
      <c r="F55" s="10"/>
      <c r="G55" s="10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18"/>
      <c r="BZ55" s="18"/>
      <c r="CA55" s="18"/>
      <c r="CB55" s="18"/>
      <c r="CC55" s="18"/>
      <c r="CD55" s="18"/>
      <c r="CE55" s="18"/>
      <c r="CF55" s="18"/>
      <c r="CG55" s="18"/>
      <c r="CH55" s="18"/>
      <c r="CI55" s="18"/>
      <c r="CJ55" s="18"/>
      <c r="CK55" s="18"/>
      <c r="CL55" s="18"/>
      <c r="CM55" s="18"/>
      <c r="CN55" s="18"/>
      <c r="CO55" s="18"/>
      <c r="CP55" s="18"/>
      <c r="CQ55" s="18"/>
      <c r="CR55" s="18"/>
      <c r="CS55" s="18"/>
      <c r="CT55" s="18"/>
      <c r="CU55" s="18"/>
      <c r="CV55" s="18"/>
      <c r="CW55" s="18"/>
      <c r="CX55" s="18"/>
      <c r="CY55" s="18"/>
      <c r="CZ55" s="18"/>
      <c r="DA55" s="18"/>
      <c r="DB55" s="18"/>
      <c r="DC55" s="18"/>
      <c r="DD55" s="18"/>
      <c r="DE55" s="18"/>
      <c r="DF55" s="18"/>
      <c r="DG55" s="18"/>
      <c r="DH55" s="18"/>
      <c r="DI55" s="18"/>
      <c r="DJ55" s="18"/>
      <c r="DK55" s="18"/>
      <c r="DL55" s="18"/>
      <c r="DM55" s="18"/>
      <c r="DN55" s="18"/>
      <c r="DO55" s="18"/>
    </row>
    <row r="56" spans="1:119" s="13" customFormat="1" x14ac:dyDescent="0.25">
      <c r="A56" s="14" t="s">
        <v>84</v>
      </c>
      <c r="B56" s="15">
        <v>26187994862</v>
      </c>
      <c r="C56" s="15" t="s">
        <v>21</v>
      </c>
      <c r="D56" s="14" t="s">
        <v>12</v>
      </c>
      <c r="E56" s="21">
        <v>16572.71</v>
      </c>
      <c r="F56" s="27">
        <v>3236</v>
      </c>
      <c r="G56" s="27" t="s">
        <v>85</v>
      </c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</row>
    <row r="57" spans="1:119" x14ac:dyDescent="0.25">
      <c r="A57" s="33" t="s">
        <v>19</v>
      </c>
      <c r="B57" s="33"/>
      <c r="C57" s="33"/>
      <c r="D57" s="33"/>
      <c r="E57" s="20">
        <f>SUM(E56)</f>
        <v>16572.71</v>
      </c>
      <c r="F57" s="26"/>
      <c r="G57" s="26"/>
    </row>
    <row r="58" spans="1:119" x14ac:dyDescent="0.25">
      <c r="A58" s="10" t="s">
        <v>23</v>
      </c>
      <c r="B58" s="10"/>
      <c r="C58" s="10"/>
      <c r="D58" s="16" t="s">
        <v>10</v>
      </c>
      <c r="E58" s="17">
        <f>2720.26+233.93</f>
        <v>2954.19</v>
      </c>
      <c r="F58" s="10">
        <v>3237</v>
      </c>
      <c r="G58" s="10" t="s">
        <v>28</v>
      </c>
    </row>
    <row r="59" spans="1:119" x14ac:dyDescent="0.25">
      <c r="A59" s="40" t="s">
        <v>19</v>
      </c>
      <c r="B59" s="41"/>
      <c r="C59" s="42"/>
      <c r="D59" s="16"/>
      <c r="E59" s="20">
        <f>SUM(E58)</f>
        <v>2954.19</v>
      </c>
      <c r="F59" s="10"/>
      <c r="G59" s="10"/>
    </row>
    <row r="60" spans="1:119" x14ac:dyDescent="0.25">
      <c r="A60" s="10" t="s">
        <v>29</v>
      </c>
      <c r="B60" s="22">
        <v>22597784145</v>
      </c>
      <c r="C60" s="15" t="s">
        <v>21</v>
      </c>
      <c r="D60" s="22" t="s">
        <v>12</v>
      </c>
      <c r="E60" s="17">
        <v>518.26</v>
      </c>
      <c r="F60" s="10">
        <v>3237</v>
      </c>
      <c r="G60" s="10" t="s">
        <v>28</v>
      </c>
    </row>
    <row r="61" spans="1:119" x14ac:dyDescent="0.25">
      <c r="A61" s="38" t="s">
        <v>19</v>
      </c>
      <c r="B61" s="38"/>
      <c r="C61" s="38"/>
      <c r="D61" s="33"/>
      <c r="E61" s="20">
        <f>SUM(E60)</f>
        <v>518.26</v>
      </c>
      <c r="F61" s="10"/>
      <c r="G61" s="10"/>
    </row>
    <row r="62" spans="1:119" x14ac:dyDescent="0.25">
      <c r="A62" s="10" t="s">
        <v>55</v>
      </c>
      <c r="B62" s="28" t="s">
        <v>22</v>
      </c>
      <c r="C62" s="28" t="s">
        <v>22</v>
      </c>
      <c r="D62" s="16" t="s">
        <v>10</v>
      </c>
      <c r="E62" s="17">
        <f>729.17+975.89+241.23</f>
        <v>1946.29</v>
      </c>
      <c r="F62" s="10">
        <v>3237</v>
      </c>
      <c r="G62" s="10" t="s">
        <v>31</v>
      </c>
    </row>
    <row r="63" spans="1:119" x14ac:dyDescent="0.25">
      <c r="A63" s="38" t="s">
        <v>19</v>
      </c>
      <c r="B63" s="38"/>
      <c r="C63" s="38"/>
      <c r="D63" s="33"/>
      <c r="E63" s="20">
        <f>SUM(E62)</f>
        <v>1946.29</v>
      </c>
      <c r="F63" s="10"/>
      <c r="G63" s="10"/>
    </row>
    <row r="64" spans="1:119" x14ac:dyDescent="0.25">
      <c r="A64" s="10" t="s">
        <v>30</v>
      </c>
      <c r="B64" s="28" t="s">
        <v>22</v>
      </c>
      <c r="C64" s="28" t="s">
        <v>22</v>
      </c>
      <c r="D64" s="16" t="s">
        <v>10</v>
      </c>
      <c r="E64" s="17">
        <v>232.96</v>
      </c>
      <c r="F64" s="10">
        <v>3237</v>
      </c>
      <c r="G64" s="10" t="s">
        <v>31</v>
      </c>
    </row>
    <row r="65" spans="1:119" x14ac:dyDescent="0.25">
      <c r="A65" s="38" t="s">
        <v>19</v>
      </c>
      <c r="B65" s="38"/>
      <c r="C65" s="38"/>
      <c r="D65" s="33"/>
      <c r="E65" s="20">
        <f>SUM(E64)</f>
        <v>232.96</v>
      </c>
      <c r="F65" s="10"/>
      <c r="G65" s="10"/>
    </row>
    <row r="66" spans="1:119" s="13" customFormat="1" x14ac:dyDescent="0.25">
      <c r="A66" s="22" t="s">
        <v>32</v>
      </c>
      <c r="B66" s="15" t="s">
        <v>22</v>
      </c>
      <c r="C66" s="15" t="s">
        <v>22</v>
      </c>
      <c r="D66" s="14" t="s">
        <v>10</v>
      </c>
      <c r="E66" s="21">
        <v>145.6</v>
      </c>
      <c r="F66" s="22">
        <v>3237</v>
      </c>
      <c r="G66" s="22" t="s">
        <v>31</v>
      </c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</row>
    <row r="67" spans="1:119" x14ac:dyDescent="0.25">
      <c r="A67" s="38" t="s">
        <v>19</v>
      </c>
      <c r="B67" s="38"/>
      <c r="C67" s="38"/>
      <c r="D67" s="33"/>
      <c r="E67" s="20">
        <f>SUM(E66)</f>
        <v>145.6</v>
      </c>
      <c r="F67" s="10"/>
      <c r="G67" s="10"/>
    </row>
    <row r="68" spans="1:119" s="13" customFormat="1" x14ac:dyDescent="0.25">
      <c r="A68" s="22" t="s">
        <v>56</v>
      </c>
      <c r="B68" s="15" t="s">
        <v>22</v>
      </c>
      <c r="C68" s="28" t="s">
        <v>22</v>
      </c>
      <c r="D68" s="16" t="s">
        <v>10</v>
      </c>
      <c r="E68" s="21">
        <v>345</v>
      </c>
      <c r="F68" s="22">
        <v>3237</v>
      </c>
      <c r="G68" s="22" t="s">
        <v>31</v>
      </c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/>
      <c r="DO68" s="12"/>
    </row>
    <row r="69" spans="1:119" x14ac:dyDescent="0.25">
      <c r="A69" s="38" t="s">
        <v>19</v>
      </c>
      <c r="B69" s="38"/>
      <c r="C69" s="38"/>
      <c r="D69" s="33"/>
      <c r="E69" s="20">
        <f>SUM(E68)</f>
        <v>345</v>
      </c>
      <c r="F69" s="10"/>
      <c r="G69" s="10"/>
    </row>
    <row r="70" spans="1:119" s="13" customFormat="1" x14ac:dyDescent="0.25">
      <c r="A70" s="22" t="s">
        <v>57</v>
      </c>
      <c r="B70" s="15" t="s">
        <v>22</v>
      </c>
      <c r="C70" s="28" t="s">
        <v>22</v>
      </c>
      <c r="D70" s="16" t="s">
        <v>10</v>
      </c>
      <c r="E70" s="21">
        <v>345</v>
      </c>
      <c r="F70" s="22">
        <v>3237</v>
      </c>
      <c r="G70" s="22" t="s">
        <v>31</v>
      </c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</row>
    <row r="71" spans="1:119" x14ac:dyDescent="0.25">
      <c r="A71" s="38" t="s">
        <v>19</v>
      </c>
      <c r="B71" s="38"/>
      <c r="C71" s="38"/>
      <c r="D71" s="33"/>
      <c r="E71" s="20">
        <f>SUM(E70)</f>
        <v>345</v>
      </c>
      <c r="F71" s="10"/>
      <c r="G71" s="10"/>
    </row>
    <row r="72" spans="1:119" s="13" customFormat="1" x14ac:dyDescent="0.25">
      <c r="A72" s="22" t="s">
        <v>33</v>
      </c>
      <c r="B72" s="15" t="s">
        <v>22</v>
      </c>
      <c r="C72" s="15" t="s">
        <v>22</v>
      </c>
      <c r="D72" s="14" t="s">
        <v>10</v>
      </c>
      <c r="E72" s="21">
        <v>276</v>
      </c>
      <c r="F72" s="22">
        <v>3237</v>
      </c>
      <c r="G72" s="22" t="s">
        <v>31</v>
      </c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2"/>
      <c r="DG72" s="12"/>
      <c r="DH72" s="12"/>
      <c r="DI72" s="12"/>
      <c r="DJ72" s="12"/>
      <c r="DK72" s="12"/>
      <c r="DL72" s="12"/>
      <c r="DM72" s="12"/>
      <c r="DN72" s="12"/>
      <c r="DO72" s="12"/>
    </row>
    <row r="73" spans="1:119" x14ac:dyDescent="0.25">
      <c r="A73" s="38" t="s">
        <v>19</v>
      </c>
      <c r="B73" s="38"/>
      <c r="C73" s="38"/>
      <c r="D73" s="33"/>
      <c r="E73" s="20">
        <f>SUM(E72)</f>
        <v>276</v>
      </c>
      <c r="F73" s="10"/>
      <c r="G73" s="10"/>
    </row>
    <row r="74" spans="1:119" s="13" customFormat="1" x14ac:dyDescent="0.25">
      <c r="A74" s="22" t="s">
        <v>40</v>
      </c>
      <c r="B74" s="15" t="s">
        <v>22</v>
      </c>
      <c r="C74" s="28" t="s">
        <v>22</v>
      </c>
      <c r="D74" s="16" t="s">
        <v>10</v>
      </c>
      <c r="E74" s="21">
        <v>345</v>
      </c>
      <c r="F74" s="22">
        <v>3237</v>
      </c>
      <c r="G74" s="22" t="s">
        <v>31</v>
      </c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</row>
    <row r="75" spans="1:119" x14ac:dyDescent="0.25">
      <c r="A75" s="38" t="s">
        <v>19</v>
      </c>
      <c r="B75" s="38"/>
      <c r="C75" s="38"/>
      <c r="D75" s="33"/>
      <c r="E75" s="20">
        <f>SUM(E74)</f>
        <v>345</v>
      </c>
      <c r="F75" s="10"/>
      <c r="G75" s="10"/>
    </row>
    <row r="76" spans="1:119" s="13" customFormat="1" x14ac:dyDescent="0.25">
      <c r="A76" s="22" t="s">
        <v>58</v>
      </c>
      <c r="B76" s="15" t="s">
        <v>22</v>
      </c>
      <c r="C76" s="28" t="s">
        <v>22</v>
      </c>
      <c r="D76" s="16" t="s">
        <v>10</v>
      </c>
      <c r="E76" s="21">
        <v>338.44</v>
      </c>
      <c r="F76" s="22">
        <v>3237</v>
      </c>
      <c r="G76" s="22" t="s">
        <v>31</v>
      </c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2"/>
      <c r="DO76" s="12"/>
    </row>
    <row r="77" spans="1:119" x14ac:dyDescent="0.25">
      <c r="A77" s="38" t="s">
        <v>19</v>
      </c>
      <c r="B77" s="38"/>
      <c r="C77" s="38"/>
      <c r="D77" s="33"/>
      <c r="E77" s="20">
        <f>SUM(E76)</f>
        <v>338.44</v>
      </c>
      <c r="F77" s="10"/>
      <c r="G77" s="10"/>
    </row>
    <row r="78" spans="1:119" s="13" customFormat="1" x14ac:dyDescent="0.25">
      <c r="A78" s="22" t="s">
        <v>59</v>
      </c>
      <c r="B78" s="15" t="s">
        <v>22</v>
      </c>
      <c r="C78" s="28" t="s">
        <v>22</v>
      </c>
      <c r="D78" s="16" t="s">
        <v>10</v>
      </c>
      <c r="E78" s="21">
        <v>218.88</v>
      </c>
      <c r="F78" s="22">
        <v>3237</v>
      </c>
      <c r="G78" s="22" t="s">
        <v>31</v>
      </c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</row>
    <row r="79" spans="1:119" x14ac:dyDescent="0.25">
      <c r="A79" s="38" t="s">
        <v>19</v>
      </c>
      <c r="B79" s="38"/>
      <c r="C79" s="38"/>
      <c r="D79" s="33"/>
      <c r="E79" s="20">
        <f>SUM(E78)</f>
        <v>218.88</v>
      </c>
      <c r="F79" s="10"/>
      <c r="G79" s="10"/>
    </row>
    <row r="80" spans="1:119" s="13" customFormat="1" x14ac:dyDescent="0.25">
      <c r="A80" s="22" t="s">
        <v>60</v>
      </c>
      <c r="B80" s="15" t="s">
        <v>22</v>
      </c>
      <c r="C80" s="28" t="s">
        <v>22</v>
      </c>
      <c r="D80" s="16" t="s">
        <v>10</v>
      </c>
      <c r="E80" s="21">
        <v>875.6</v>
      </c>
      <c r="F80" s="22">
        <v>3237</v>
      </c>
      <c r="G80" s="22" t="s">
        <v>45</v>
      </c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2"/>
      <c r="DF80" s="12"/>
      <c r="DG80" s="12"/>
      <c r="DH80" s="12"/>
      <c r="DI80" s="12"/>
      <c r="DJ80" s="12"/>
      <c r="DK80" s="12"/>
      <c r="DL80" s="12"/>
      <c r="DM80" s="12"/>
      <c r="DN80" s="12"/>
      <c r="DO80" s="12"/>
    </row>
    <row r="81" spans="1:119" x14ac:dyDescent="0.25">
      <c r="A81" s="38" t="s">
        <v>19</v>
      </c>
      <c r="B81" s="38"/>
      <c r="C81" s="38"/>
      <c r="D81" s="33"/>
      <c r="E81" s="20">
        <f>SUM(E80)</f>
        <v>875.6</v>
      </c>
      <c r="F81" s="10"/>
      <c r="G81" s="10"/>
    </row>
    <row r="82" spans="1:119" s="30" customFormat="1" x14ac:dyDescent="0.25">
      <c r="A82" s="22" t="s">
        <v>43</v>
      </c>
      <c r="B82" s="15">
        <v>50986086632</v>
      </c>
      <c r="C82" s="15" t="s">
        <v>44</v>
      </c>
      <c r="D82" s="14" t="s">
        <v>10</v>
      </c>
      <c r="E82" s="21">
        <v>552</v>
      </c>
      <c r="F82" s="22">
        <v>3237</v>
      </c>
      <c r="G82" s="22" t="s">
        <v>45</v>
      </c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</row>
    <row r="83" spans="1:119" s="19" customFormat="1" x14ac:dyDescent="0.25">
      <c r="A83" s="38" t="s">
        <v>19</v>
      </c>
      <c r="B83" s="38"/>
      <c r="C83" s="38"/>
      <c r="D83" s="33"/>
      <c r="E83" s="20">
        <f>SUM(E82)</f>
        <v>552</v>
      </c>
      <c r="F83" s="10"/>
      <c r="G83" s="10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8"/>
      <c r="BQ83" s="18"/>
      <c r="BR83" s="18"/>
      <c r="BS83" s="18"/>
      <c r="BT83" s="18"/>
      <c r="BU83" s="18"/>
      <c r="BV83" s="18"/>
      <c r="BW83" s="18"/>
      <c r="BX83" s="18"/>
      <c r="BY83" s="18"/>
      <c r="BZ83" s="18"/>
      <c r="CA83" s="18"/>
      <c r="CB83" s="18"/>
      <c r="CC83" s="18"/>
      <c r="CD83" s="18"/>
      <c r="CE83" s="18"/>
      <c r="CF83" s="18"/>
      <c r="CG83" s="18"/>
      <c r="CH83" s="18"/>
      <c r="CI83" s="18"/>
      <c r="CJ83" s="18"/>
      <c r="CK83" s="18"/>
      <c r="CL83" s="18"/>
      <c r="CM83" s="18"/>
      <c r="CN83" s="18"/>
      <c r="CO83" s="18"/>
      <c r="CP83" s="18"/>
      <c r="CQ83" s="18"/>
      <c r="CR83" s="18"/>
      <c r="CS83" s="18"/>
      <c r="CT83" s="18"/>
      <c r="CU83" s="18"/>
      <c r="CV83" s="18"/>
      <c r="CW83" s="18"/>
      <c r="CX83" s="18"/>
      <c r="CY83" s="18"/>
      <c r="CZ83" s="18"/>
      <c r="DA83" s="18"/>
      <c r="DB83" s="18"/>
      <c r="DC83" s="18"/>
      <c r="DD83" s="18"/>
      <c r="DE83" s="18"/>
      <c r="DF83" s="18"/>
      <c r="DG83" s="18"/>
      <c r="DH83" s="18"/>
      <c r="DI83" s="18"/>
      <c r="DJ83" s="18"/>
      <c r="DK83" s="18"/>
      <c r="DL83" s="18"/>
      <c r="DM83" s="18"/>
      <c r="DN83" s="18"/>
      <c r="DO83" s="18"/>
    </row>
    <row r="84" spans="1:119" s="30" customFormat="1" x14ac:dyDescent="0.25">
      <c r="A84" s="22" t="s">
        <v>56</v>
      </c>
      <c r="B84" s="15" t="s">
        <v>22</v>
      </c>
      <c r="C84" s="28" t="s">
        <v>22</v>
      </c>
      <c r="D84" s="14" t="s">
        <v>10</v>
      </c>
      <c r="E84" s="21">
        <v>788.37</v>
      </c>
      <c r="F84" s="22">
        <v>3237</v>
      </c>
      <c r="G84" s="22" t="s">
        <v>45</v>
      </c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  <c r="BM84" s="29"/>
      <c r="BN84" s="29"/>
      <c r="BO84" s="29"/>
      <c r="BP84" s="29"/>
      <c r="BQ84" s="29"/>
      <c r="BR84" s="29"/>
      <c r="BS84" s="29"/>
      <c r="BT84" s="29"/>
      <c r="BU84" s="29"/>
      <c r="BV84" s="29"/>
      <c r="BW84" s="29"/>
      <c r="BX84" s="29"/>
      <c r="BY84" s="29"/>
      <c r="BZ84" s="29"/>
      <c r="CA84" s="29"/>
      <c r="CB84" s="29"/>
      <c r="CC84" s="29"/>
      <c r="CD84" s="29"/>
      <c r="CE84" s="29"/>
      <c r="CF84" s="29"/>
      <c r="CG84" s="29"/>
      <c r="CH84" s="29"/>
      <c r="CI84" s="29"/>
      <c r="CJ84" s="29"/>
      <c r="CK84" s="29"/>
      <c r="CL84" s="29"/>
      <c r="CM84" s="29"/>
      <c r="CN84" s="29"/>
      <c r="CO84" s="29"/>
      <c r="CP84" s="29"/>
      <c r="CQ84" s="29"/>
      <c r="CR84" s="29"/>
      <c r="CS84" s="29"/>
      <c r="CT84" s="29"/>
      <c r="CU84" s="29"/>
      <c r="CV84" s="29"/>
      <c r="CW84" s="29"/>
      <c r="CX84" s="29"/>
      <c r="CY84" s="29"/>
      <c r="CZ84" s="29"/>
      <c r="DA84" s="29"/>
      <c r="DB84" s="29"/>
      <c r="DC84" s="29"/>
      <c r="DD84" s="29"/>
      <c r="DE84" s="29"/>
      <c r="DF84" s="29"/>
      <c r="DG84" s="29"/>
      <c r="DH84" s="29"/>
      <c r="DI84" s="29"/>
      <c r="DJ84" s="29"/>
      <c r="DK84" s="29"/>
      <c r="DL84" s="29"/>
      <c r="DM84" s="29"/>
      <c r="DN84" s="29"/>
      <c r="DO84" s="29"/>
    </row>
    <row r="85" spans="1:119" s="19" customFormat="1" x14ac:dyDescent="0.25">
      <c r="A85" s="38" t="s">
        <v>19</v>
      </c>
      <c r="B85" s="38"/>
      <c r="C85" s="38"/>
      <c r="D85" s="33"/>
      <c r="E85" s="20">
        <f>SUM(E84)</f>
        <v>788.37</v>
      </c>
      <c r="F85" s="10"/>
      <c r="G85" s="10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8"/>
      <c r="BO85" s="18"/>
      <c r="BP85" s="18"/>
      <c r="BQ85" s="18"/>
      <c r="BR85" s="18"/>
      <c r="BS85" s="18"/>
      <c r="BT85" s="18"/>
      <c r="BU85" s="18"/>
      <c r="BV85" s="18"/>
      <c r="BW85" s="18"/>
      <c r="BX85" s="18"/>
      <c r="BY85" s="18"/>
      <c r="BZ85" s="18"/>
      <c r="CA85" s="18"/>
      <c r="CB85" s="18"/>
      <c r="CC85" s="18"/>
      <c r="CD85" s="18"/>
      <c r="CE85" s="18"/>
      <c r="CF85" s="18"/>
      <c r="CG85" s="18"/>
      <c r="CH85" s="18"/>
      <c r="CI85" s="18"/>
      <c r="CJ85" s="18"/>
      <c r="CK85" s="18"/>
      <c r="CL85" s="18"/>
      <c r="CM85" s="18"/>
      <c r="CN85" s="18"/>
      <c r="CO85" s="18"/>
      <c r="CP85" s="18"/>
      <c r="CQ85" s="18"/>
      <c r="CR85" s="18"/>
      <c r="CS85" s="18"/>
      <c r="CT85" s="18"/>
      <c r="CU85" s="18"/>
      <c r="CV85" s="18"/>
      <c r="CW85" s="18"/>
      <c r="CX85" s="18"/>
      <c r="CY85" s="18"/>
      <c r="CZ85" s="18"/>
      <c r="DA85" s="18"/>
      <c r="DB85" s="18"/>
      <c r="DC85" s="18"/>
      <c r="DD85" s="18"/>
      <c r="DE85" s="18"/>
      <c r="DF85" s="18"/>
      <c r="DG85" s="18"/>
      <c r="DH85" s="18"/>
      <c r="DI85" s="18"/>
      <c r="DJ85" s="18"/>
      <c r="DK85" s="18"/>
      <c r="DL85" s="18"/>
      <c r="DM85" s="18"/>
      <c r="DN85" s="18"/>
      <c r="DO85" s="18"/>
    </row>
    <row r="86" spans="1:119" s="19" customFormat="1" x14ac:dyDescent="0.25">
      <c r="A86" s="10" t="s">
        <v>51</v>
      </c>
      <c r="B86" s="10">
        <v>56298700504</v>
      </c>
      <c r="C86" s="28" t="s">
        <v>21</v>
      </c>
      <c r="D86" s="16" t="s">
        <v>10</v>
      </c>
      <c r="E86" s="17">
        <v>8.83</v>
      </c>
      <c r="F86" s="10">
        <v>3237</v>
      </c>
      <c r="G86" s="10" t="s">
        <v>52</v>
      </c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  <c r="BL86" s="18"/>
      <c r="BM86" s="18"/>
      <c r="BN86" s="18"/>
      <c r="BO86" s="18"/>
      <c r="BP86" s="18"/>
      <c r="BQ86" s="18"/>
      <c r="BR86" s="18"/>
      <c r="BS86" s="18"/>
      <c r="BT86" s="18"/>
      <c r="BU86" s="18"/>
      <c r="BV86" s="18"/>
      <c r="BW86" s="18"/>
      <c r="BX86" s="18"/>
      <c r="BY86" s="18"/>
      <c r="BZ86" s="18"/>
      <c r="CA86" s="18"/>
      <c r="CB86" s="18"/>
      <c r="CC86" s="18"/>
      <c r="CD86" s="18"/>
      <c r="CE86" s="18"/>
      <c r="CF86" s="18"/>
      <c r="CG86" s="18"/>
      <c r="CH86" s="18"/>
      <c r="CI86" s="18"/>
      <c r="CJ86" s="18"/>
      <c r="CK86" s="18"/>
      <c r="CL86" s="18"/>
      <c r="CM86" s="18"/>
      <c r="CN86" s="18"/>
      <c r="CO86" s="18"/>
      <c r="CP86" s="18"/>
      <c r="CQ86" s="18"/>
      <c r="CR86" s="18"/>
      <c r="CS86" s="18"/>
      <c r="CT86" s="18"/>
      <c r="CU86" s="18"/>
      <c r="CV86" s="18"/>
      <c r="CW86" s="18"/>
      <c r="CX86" s="18"/>
      <c r="CY86" s="18"/>
      <c r="CZ86" s="18"/>
      <c r="DA86" s="18"/>
      <c r="DB86" s="18"/>
      <c r="DC86" s="18"/>
      <c r="DD86" s="18"/>
      <c r="DE86" s="18"/>
      <c r="DF86" s="18"/>
      <c r="DG86" s="18"/>
      <c r="DH86" s="18"/>
      <c r="DI86" s="18"/>
      <c r="DJ86" s="18"/>
      <c r="DK86" s="18"/>
      <c r="DL86" s="18"/>
      <c r="DM86" s="18"/>
      <c r="DN86" s="18"/>
      <c r="DO86" s="18"/>
    </row>
    <row r="87" spans="1:119" s="19" customFormat="1" x14ac:dyDescent="0.25">
      <c r="A87" s="38" t="s">
        <v>19</v>
      </c>
      <c r="B87" s="38"/>
      <c r="C87" s="38"/>
      <c r="D87" s="33"/>
      <c r="E87" s="20">
        <f>SUM(E86)</f>
        <v>8.83</v>
      </c>
      <c r="F87" s="10"/>
      <c r="G87" s="10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8"/>
      <c r="BK87" s="18"/>
      <c r="BL87" s="18"/>
      <c r="BM87" s="18"/>
      <c r="BN87" s="18"/>
      <c r="BO87" s="18"/>
      <c r="BP87" s="18"/>
      <c r="BQ87" s="18"/>
      <c r="BR87" s="18"/>
      <c r="BS87" s="18"/>
      <c r="BT87" s="18"/>
      <c r="BU87" s="18"/>
      <c r="BV87" s="18"/>
      <c r="BW87" s="18"/>
      <c r="BX87" s="18"/>
      <c r="BY87" s="18"/>
      <c r="BZ87" s="18"/>
      <c r="CA87" s="18"/>
      <c r="CB87" s="18"/>
      <c r="CC87" s="18"/>
      <c r="CD87" s="18"/>
      <c r="CE87" s="18"/>
      <c r="CF87" s="18"/>
      <c r="CG87" s="18"/>
      <c r="CH87" s="18"/>
      <c r="CI87" s="18"/>
      <c r="CJ87" s="18"/>
      <c r="CK87" s="18"/>
      <c r="CL87" s="18"/>
      <c r="CM87" s="18"/>
      <c r="CN87" s="18"/>
      <c r="CO87" s="18"/>
      <c r="CP87" s="18"/>
      <c r="CQ87" s="18"/>
      <c r="CR87" s="18"/>
      <c r="CS87" s="18"/>
      <c r="CT87" s="18"/>
      <c r="CU87" s="18"/>
      <c r="CV87" s="18"/>
      <c r="CW87" s="18"/>
      <c r="CX87" s="18"/>
      <c r="CY87" s="18"/>
      <c r="CZ87" s="18"/>
      <c r="DA87" s="18"/>
      <c r="DB87" s="18"/>
      <c r="DC87" s="18"/>
      <c r="DD87" s="18"/>
      <c r="DE87" s="18"/>
      <c r="DF87" s="18"/>
      <c r="DG87" s="18"/>
      <c r="DH87" s="18"/>
      <c r="DI87" s="18"/>
      <c r="DJ87" s="18"/>
      <c r="DK87" s="18"/>
      <c r="DL87" s="18"/>
      <c r="DM87" s="18"/>
      <c r="DN87" s="18"/>
      <c r="DO87" s="18"/>
    </row>
    <row r="88" spans="1:119" s="19" customFormat="1" x14ac:dyDescent="0.25">
      <c r="A88" s="10" t="s">
        <v>74</v>
      </c>
      <c r="B88" s="10">
        <v>98063994360</v>
      </c>
      <c r="C88" s="28" t="s">
        <v>21</v>
      </c>
      <c r="D88" s="16" t="s">
        <v>12</v>
      </c>
      <c r="E88" s="17">
        <v>500</v>
      </c>
      <c r="F88" s="10">
        <v>3237</v>
      </c>
      <c r="G88" s="10" t="s">
        <v>75</v>
      </c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  <c r="BN88" s="18"/>
      <c r="BO88" s="18"/>
      <c r="BP88" s="18"/>
      <c r="BQ88" s="18"/>
      <c r="BR88" s="18"/>
      <c r="BS88" s="18"/>
      <c r="BT88" s="18"/>
      <c r="BU88" s="18"/>
      <c r="BV88" s="18"/>
      <c r="BW88" s="18"/>
      <c r="BX88" s="18"/>
      <c r="BY88" s="18"/>
      <c r="BZ88" s="18"/>
      <c r="CA88" s="18"/>
      <c r="CB88" s="18"/>
      <c r="CC88" s="18"/>
      <c r="CD88" s="18"/>
      <c r="CE88" s="18"/>
      <c r="CF88" s="18"/>
      <c r="CG88" s="18"/>
      <c r="CH88" s="18"/>
      <c r="CI88" s="18"/>
      <c r="CJ88" s="18"/>
      <c r="CK88" s="18"/>
      <c r="CL88" s="18"/>
      <c r="CM88" s="18"/>
      <c r="CN88" s="18"/>
      <c r="CO88" s="18"/>
      <c r="CP88" s="18"/>
      <c r="CQ88" s="18"/>
      <c r="CR88" s="18"/>
      <c r="CS88" s="18"/>
      <c r="CT88" s="18"/>
      <c r="CU88" s="18"/>
      <c r="CV88" s="18"/>
      <c r="CW88" s="18"/>
      <c r="CX88" s="18"/>
      <c r="CY88" s="18"/>
      <c r="CZ88" s="18"/>
      <c r="DA88" s="18"/>
      <c r="DB88" s="18"/>
      <c r="DC88" s="18"/>
      <c r="DD88" s="18"/>
      <c r="DE88" s="18"/>
      <c r="DF88" s="18"/>
      <c r="DG88" s="18"/>
      <c r="DH88" s="18"/>
      <c r="DI88" s="18"/>
      <c r="DJ88" s="18"/>
      <c r="DK88" s="18"/>
      <c r="DL88" s="18"/>
      <c r="DM88" s="18"/>
      <c r="DN88" s="18"/>
      <c r="DO88" s="18"/>
    </row>
    <row r="89" spans="1:119" s="19" customFormat="1" x14ac:dyDescent="0.25">
      <c r="A89" s="38" t="s">
        <v>19</v>
      </c>
      <c r="B89" s="38"/>
      <c r="C89" s="38"/>
      <c r="D89" s="33"/>
      <c r="E89" s="20">
        <f>SUM(E88)</f>
        <v>500</v>
      </c>
      <c r="F89" s="10"/>
      <c r="G89" s="10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18"/>
      <c r="BK89" s="18"/>
      <c r="BL89" s="18"/>
      <c r="BM89" s="18"/>
      <c r="BN89" s="18"/>
      <c r="BO89" s="18"/>
      <c r="BP89" s="18"/>
      <c r="BQ89" s="18"/>
      <c r="BR89" s="18"/>
      <c r="BS89" s="18"/>
      <c r="BT89" s="18"/>
      <c r="BU89" s="18"/>
      <c r="BV89" s="18"/>
      <c r="BW89" s="18"/>
      <c r="BX89" s="18"/>
      <c r="BY89" s="18"/>
      <c r="BZ89" s="18"/>
      <c r="CA89" s="18"/>
      <c r="CB89" s="18"/>
      <c r="CC89" s="18"/>
      <c r="CD89" s="18"/>
      <c r="CE89" s="18"/>
      <c r="CF89" s="18"/>
      <c r="CG89" s="18"/>
      <c r="CH89" s="18"/>
      <c r="CI89" s="18"/>
      <c r="CJ89" s="18"/>
      <c r="CK89" s="18"/>
      <c r="CL89" s="18"/>
      <c r="CM89" s="18"/>
      <c r="CN89" s="18"/>
      <c r="CO89" s="18"/>
      <c r="CP89" s="18"/>
      <c r="CQ89" s="18"/>
      <c r="CR89" s="18"/>
      <c r="CS89" s="18"/>
      <c r="CT89" s="18"/>
      <c r="CU89" s="18"/>
      <c r="CV89" s="18"/>
      <c r="CW89" s="18"/>
      <c r="CX89" s="18"/>
      <c r="CY89" s="18"/>
      <c r="CZ89" s="18"/>
      <c r="DA89" s="18"/>
      <c r="DB89" s="18"/>
      <c r="DC89" s="18"/>
      <c r="DD89" s="18"/>
      <c r="DE89" s="18"/>
      <c r="DF89" s="18"/>
      <c r="DG89" s="18"/>
      <c r="DH89" s="18"/>
      <c r="DI89" s="18"/>
      <c r="DJ89" s="18"/>
      <c r="DK89" s="18"/>
      <c r="DL89" s="18"/>
      <c r="DM89" s="18"/>
      <c r="DN89" s="18"/>
      <c r="DO89" s="18"/>
    </row>
    <row r="90" spans="1:119" s="13" customFormat="1" x14ac:dyDescent="0.25">
      <c r="A90" s="14" t="s">
        <v>34</v>
      </c>
      <c r="B90" s="15">
        <v>51464035493</v>
      </c>
      <c r="C90" s="15" t="s">
        <v>21</v>
      </c>
      <c r="D90" s="14" t="s">
        <v>12</v>
      </c>
      <c r="E90" s="21">
        <v>200</v>
      </c>
      <c r="F90" s="22">
        <v>3238</v>
      </c>
      <c r="G90" s="22" t="s">
        <v>35</v>
      </c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/>
      <c r="DO90" s="12"/>
    </row>
    <row r="91" spans="1:119" x14ac:dyDescent="0.25">
      <c r="A91" s="38" t="s">
        <v>19</v>
      </c>
      <c r="B91" s="38"/>
      <c r="C91" s="38"/>
      <c r="D91" s="33"/>
      <c r="E91" s="20">
        <f>SUM(E90)</f>
        <v>200</v>
      </c>
      <c r="F91" s="10"/>
      <c r="G91" s="10"/>
    </row>
    <row r="92" spans="1:119" s="22" customFormat="1" x14ac:dyDescent="0.25">
      <c r="A92" s="14" t="s">
        <v>77</v>
      </c>
      <c r="B92" s="15">
        <v>26088754298</v>
      </c>
      <c r="C92" s="15" t="s">
        <v>21</v>
      </c>
      <c r="D92" s="14" t="s">
        <v>12</v>
      </c>
      <c r="E92" s="21">
        <v>1025.4000000000001</v>
      </c>
      <c r="F92" s="22">
        <v>3239</v>
      </c>
      <c r="G92" s="22" t="s">
        <v>49</v>
      </c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  <c r="CH92" s="29"/>
      <c r="CI92" s="29"/>
      <c r="CJ92" s="29"/>
      <c r="CK92" s="29"/>
      <c r="CL92" s="29"/>
      <c r="CM92" s="29"/>
      <c r="CN92" s="29"/>
      <c r="CO92" s="29"/>
      <c r="CP92" s="29"/>
      <c r="CQ92" s="29"/>
      <c r="CR92" s="29"/>
      <c r="CS92" s="29"/>
      <c r="CT92" s="29"/>
      <c r="CU92" s="29"/>
      <c r="CV92" s="29"/>
      <c r="CW92" s="29"/>
      <c r="CX92" s="29"/>
      <c r="CY92" s="29"/>
      <c r="CZ92" s="29"/>
      <c r="DA92" s="29"/>
      <c r="DB92" s="29"/>
      <c r="DC92" s="29"/>
      <c r="DD92" s="29"/>
      <c r="DE92" s="29"/>
      <c r="DF92" s="29"/>
      <c r="DG92" s="29"/>
      <c r="DH92" s="29"/>
      <c r="DI92" s="29"/>
      <c r="DJ92" s="29"/>
      <c r="DK92" s="29"/>
      <c r="DL92" s="29"/>
      <c r="DM92" s="29"/>
      <c r="DN92" s="29"/>
      <c r="DO92" s="29"/>
    </row>
    <row r="93" spans="1:119" s="19" customFormat="1" x14ac:dyDescent="0.25">
      <c r="A93" s="38" t="s">
        <v>19</v>
      </c>
      <c r="B93" s="38"/>
      <c r="C93" s="38"/>
      <c r="D93" s="33"/>
      <c r="E93" s="20">
        <f>SUM(E92)</f>
        <v>1025.4000000000001</v>
      </c>
      <c r="F93" s="10"/>
      <c r="G93" s="10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8"/>
      <c r="BM93" s="18"/>
      <c r="BN93" s="18"/>
      <c r="BO93" s="18"/>
      <c r="BP93" s="18"/>
      <c r="BQ93" s="18"/>
      <c r="BR93" s="18"/>
      <c r="BS93" s="18"/>
      <c r="BT93" s="18"/>
      <c r="BU93" s="18"/>
      <c r="BV93" s="18"/>
      <c r="BW93" s="18"/>
      <c r="BX93" s="18"/>
      <c r="BY93" s="18"/>
      <c r="BZ93" s="18"/>
      <c r="CA93" s="18"/>
      <c r="CB93" s="18"/>
      <c r="CC93" s="18"/>
      <c r="CD93" s="18"/>
      <c r="CE93" s="18"/>
      <c r="CF93" s="18"/>
      <c r="CG93" s="18"/>
      <c r="CH93" s="18"/>
      <c r="CI93" s="18"/>
      <c r="CJ93" s="18"/>
      <c r="CK93" s="18"/>
      <c r="CL93" s="18"/>
      <c r="CM93" s="18"/>
      <c r="CN93" s="18"/>
      <c r="CO93" s="18"/>
      <c r="CP93" s="18"/>
      <c r="CQ93" s="18"/>
      <c r="CR93" s="18"/>
      <c r="CS93" s="18"/>
      <c r="CT93" s="18"/>
      <c r="CU93" s="18"/>
      <c r="CV93" s="18"/>
      <c r="CW93" s="18"/>
      <c r="CX93" s="18"/>
      <c r="CY93" s="18"/>
      <c r="CZ93" s="18"/>
      <c r="DA93" s="18"/>
      <c r="DB93" s="18"/>
      <c r="DC93" s="18"/>
      <c r="DD93" s="18"/>
      <c r="DE93" s="18"/>
      <c r="DF93" s="18"/>
      <c r="DG93" s="18"/>
      <c r="DH93" s="18"/>
      <c r="DI93" s="18"/>
      <c r="DJ93" s="18"/>
      <c r="DK93" s="18"/>
      <c r="DL93" s="18"/>
      <c r="DM93" s="18"/>
      <c r="DN93" s="18"/>
      <c r="DO93" s="18"/>
    </row>
    <row r="94" spans="1:119" s="22" customFormat="1" x14ac:dyDescent="0.25">
      <c r="A94" s="14" t="s">
        <v>79</v>
      </c>
      <c r="B94" s="15">
        <v>25948560073</v>
      </c>
      <c r="C94" s="15" t="s">
        <v>80</v>
      </c>
      <c r="D94" s="14" t="s">
        <v>12</v>
      </c>
      <c r="E94" s="21">
        <v>350</v>
      </c>
      <c r="F94" s="22">
        <v>3239</v>
      </c>
      <c r="G94" s="22" t="s">
        <v>49</v>
      </c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  <c r="CH94" s="29"/>
      <c r="CI94" s="29"/>
      <c r="CJ94" s="29"/>
      <c r="CK94" s="29"/>
      <c r="CL94" s="29"/>
      <c r="CM94" s="29"/>
      <c r="CN94" s="29"/>
      <c r="CO94" s="29"/>
      <c r="CP94" s="29"/>
      <c r="CQ94" s="29"/>
      <c r="CR94" s="29"/>
      <c r="CS94" s="29"/>
      <c r="CT94" s="29"/>
      <c r="CU94" s="29"/>
      <c r="CV94" s="29"/>
      <c r="CW94" s="29"/>
      <c r="CX94" s="29"/>
      <c r="CY94" s="29"/>
      <c r="CZ94" s="29"/>
      <c r="DA94" s="29"/>
      <c r="DB94" s="29"/>
      <c r="DC94" s="29"/>
      <c r="DD94" s="29"/>
      <c r="DE94" s="29"/>
      <c r="DF94" s="29"/>
      <c r="DG94" s="29"/>
      <c r="DH94" s="29"/>
      <c r="DI94" s="29"/>
      <c r="DJ94" s="29"/>
      <c r="DK94" s="29"/>
      <c r="DL94" s="29"/>
      <c r="DM94" s="29"/>
      <c r="DN94" s="29"/>
      <c r="DO94" s="29"/>
    </row>
    <row r="95" spans="1:119" s="19" customFormat="1" x14ac:dyDescent="0.25">
      <c r="A95" s="38" t="s">
        <v>19</v>
      </c>
      <c r="B95" s="38"/>
      <c r="C95" s="38"/>
      <c r="D95" s="33"/>
      <c r="E95" s="20">
        <f>SUM(E94)</f>
        <v>350</v>
      </c>
      <c r="F95" s="10"/>
      <c r="G95" s="10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  <c r="BM95" s="18"/>
      <c r="BN95" s="18"/>
      <c r="BO95" s="18"/>
      <c r="BP95" s="18"/>
      <c r="BQ95" s="18"/>
      <c r="BR95" s="18"/>
      <c r="BS95" s="18"/>
      <c r="BT95" s="18"/>
      <c r="BU95" s="18"/>
      <c r="BV95" s="18"/>
      <c r="BW95" s="18"/>
      <c r="BX95" s="18"/>
      <c r="BY95" s="18"/>
      <c r="BZ95" s="18"/>
      <c r="CA95" s="18"/>
      <c r="CB95" s="18"/>
      <c r="CC95" s="18"/>
      <c r="CD95" s="18"/>
      <c r="CE95" s="18"/>
      <c r="CF95" s="18"/>
      <c r="CG95" s="18"/>
      <c r="CH95" s="18"/>
      <c r="CI95" s="18"/>
      <c r="CJ95" s="18"/>
      <c r="CK95" s="18"/>
      <c r="CL95" s="18"/>
      <c r="CM95" s="18"/>
      <c r="CN95" s="18"/>
      <c r="CO95" s="18"/>
      <c r="CP95" s="18"/>
      <c r="CQ95" s="18"/>
      <c r="CR95" s="18"/>
      <c r="CS95" s="18"/>
      <c r="CT95" s="18"/>
      <c r="CU95" s="18"/>
      <c r="CV95" s="18"/>
      <c r="CW95" s="18"/>
      <c r="CX95" s="18"/>
      <c r="CY95" s="18"/>
      <c r="CZ95" s="18"/>
      <c r="DA95" s="18"/>
      <c r="DB95" s="18"/>
      <c r="DC95" s="18"/>
      <c r="DD95" s="18"/>
      <c r="DE95" s="18"/>
      <c r="DF95" s="18"/>
      <c r="DG95" s="18"/>
      <c r="DH95" s="18"/>
      <c r="DI95" s="18"/>
      <c r="DJ95" s="18"/>
      <c r="DK95" s="18"/>
      <c r="DL95" s="18"/>
      <c r="DM95" s="18"/>
      <c r="DN95" s="18"/>
      <c r="DO95" s="18"/>
    </row>
    <row r="96" spans="1:119" s="22" customFormat="1" x14ac:dyDescent="0.25">
      <c r="A96" s="14" t="s">
        <v>71</v>
      </c>
      <c r="B96" s="15">
        <v>84934386922</v>
      </c>
      <c r="C96" s="15" t="s">
        <v>21</v>
      </c>
      <c r="D96" s="14" t="s">
        <v>12</v>
      </c>
      <c r="E96" s="21">
        <f>1400+442.5</f>
        <v>1842.5</v>
      </c>
      <c r="F96" s="22">
        <v>3239</v>
      </c>
      <c r="G96" s="22" t="s">
        <v>49</v>
      </c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  <c r="CH96" s="29"/>
      <c r="CI96" s="29"/>
      <c r="CJ96" s="29"/>
      <c r="CK96" s="29"/>
      <c r="CL96" s="29"/>
      <c r="CM96" s="29"/>
      <c r="CN96" s="29"/>
      <c r="CO96" s="29"/>
      <c r="CP96" s="29"/>
      <c r="CQ96" s="29"/>
      <c r="CR96" s="29"/>
      <c r="CS96" s="29"/>
      <c r="CT96" s="29"/>
      <c r="CU96" s="29"/>
      <c r="CV96" s="29"/>
      <c r="CW96" s="29"/>
      <c r="CX96" s="29"/>
      <c r="CY96" s="29"/>
      <c r="CZ96" s="29"/>
      <c r="DA96" s="29"/>
      <c r="DB96" s="29"/>
      <c r="DC96" s="29"/>
      <c r="DD96" s="29"/>
      <c r="DE96" s="29"/>
      <c r="DF96" s="29"/>
      <c r="DG96" s="29"/>
      <c r="DH96" s="29"/>
      <c r="DI96" s="29"/>
      <c r="DJ96" s="29"/>
      <c r="DK96" s="29"/>
      <c r="DL96" s="29"/>
      <c r="DM96" s="29"/>
      <c r="DN96" s="29"/>
      <c r="DO96" s="29"/>
    </row>
    <row r="97" spans="1:119" s="19" customFormat="1" x14ac:dyDescent="0.25">
      <c r="A97" s="38" t="s">
        <v>19</v>
      </c>
      <c r="B97" s="38"/>
      <c r="C97" s="38"/>
      <c r="D97" s="33"/>
      <c r="E97" s="20">
        <f>SUM(E96)</f>
        <v>1842.5</v>
      </c>
      <c r="F97" s="10"/>
      <c r="G97" s="10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18"/>
      <c r="BK97" s="18"/>
      <c r="BL97" s="18"/>
      <c r="BM97" s="18"/>
      <c r="BN97" s="18"/>
      <c r="BO97" s="18"/>
      <c r="BP97" s="18"/>
      <c r="BQ97" s="18"/>
      <c r="BR97" s="18"/>
      <c r="BS97" s="18"/>
      <c r="BT97" s="18"/>
      <c r="BU97" s="18"/>
      <c r="BV97" s="18"/>
      <c r="BW97" s="18"/>
      <c r="BX97" s="18"/>
      <c r="BY97" s="18"/>
      <c r="BZ97" s="18"/>
      <c r="CA97" s="18"/>
      <c r="CB97" s="18"/>
      <c r="CC97" s="18"/>
      <c r="CD97" s="18"/>
      <c r="CE97" s="18"/>
      <c r="CF97" s="18"/>
      <c r="CG97" s="18"/>
      <c r="CH97" s="18"/>
      <c r="CI97" s="18"/>
      <c r="CJ97" s="18"/>
      <c r="CK97" s="18"/>
      <c r="CL97" s="18"/>
      <c r="CM97" s="18"/>
      <c r="CN97" s="18"/>
      <c r="CO97" s="18"/>
      <c r="CP97" s="18"/>
      <c r="CQ97" s="18"/>
      <c r="CR97" s="18"/>
      <c r="CS97" s="18"/>
      <c r="CT97" s="18"/>
      <c r="CU97" s="18"/>
      <c r="CV97" s="18"/>
      <c r="CW97" s="18"/>
      <c r="CX97" s="18"/>
      <c r="CY97" s="18"/>
      <c r="CZ97" s="18"/>
      <c r="DA97" s="18"/>
      <c r="DB97" s="18"/>
      <c r="DC97" s="18"/>
      <c r="DD97" s="18"/>
      <c r="DE97" s="18"/>
      <c r="DF97" s="18"/>
      <c r="DG97" s="18"/>
      <c r="DH97" s="18"/>
      <c r="DI97" s="18"/>
      <c r="DJ97" s="18"/>
      <c r="DK97" s="18"/>
      <c r="DL97" s="18"/>
      <c r="DM97" s="18"/>
      <c r="DN97" s="18"/>
      <c r="DO97" s="18"/>
    </row>
    <row r="98" spans="1:119" s="22" customFormat="1" x14ac:dyDescent="0.25">
      <c r="A98" s="14" t="s">
        <v>76</v>
      </c>
      <c r="B98" s="15">
        <v>98788918659</v>
      </c>
      <c r="C98" s="15" t="s">
        <v>21</v>
      </c>
      <c r="D98" s="14" t="s">
        <v>12</v>
      </c>
      <c r="E98" s="21">
        <v>7782.5</v>
      </c>
      <c r="F98" s="22">
        <v>3239</v>
      </c>
      <c r="G98" s="22" t="s">
        <v>49</v>
      </c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  <c r="CH98" s="29"/>
      <c r="CI98" s="29"/>
      <c r="CJ98" s="29"/>
      <c r="CK98" s="29"/>
      <c r="CL98" s="29"/>
      <c r="CM98" s="29"/>
      <c r="CN98" s="29"/>
      <c r="CO98" s="29"/>
      <c r="CP98" s="29"/>
      <c r="CQ98" s="29"/>
      <c r="CR98" s="29"/>
      <c r="CS98" s="29"/>
      <c r="CT98" s="29"/>
      <c r="CU98" s="29"/>
      <c r="CV98" s="29"/>
      <c r="CW98" s="29"/>
      <c r="CX98" s="29"/>
      <c r="CY98" s="29"/>
      <c r="CZ98" s="29"/>
      <c r="DA98" s="29"/>
      <c r="DB98" s="29"/>
      <c r="DC98" s="29"/>
      <c r="DD98" s="29"/>
      <c r="DE98" s="29"/>
      <c r="DF98" s="29"/>
      <c r="DG98" s="29"/>
      <c r="DH98" s="29"/>
      <c r="DI98" s="29"/>
      <c r="DJ98" s="29"/>
      <c r="DK98" s="29"/>
      <c r="DL98" s="29"/>
      <c r="DM98" s="29"/>
      <c r="DN98" s="29"/>
      <c r="DO98" s="29"/>
    </row>
    <row r="99" spans="1:119" s="19" customFormat="1" x14ac:dyDescent="0.25">
      <c r="A99" s="38" t="s">
        <v>19</v>
      </c>
      <c r="B99" s="38"/>
      <c r="C99" s="38"/>
      <c r="D99" s="33"/>
      <c r="E99" s="20">
        <f>SUM(E98)</f>
        <v>7782.5</v>
      </c>
      <c r="F99" s="10"/>
      <c r="G99" s="10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18"/>
      <c r="BK99" s="18"/>
      <c r="BL99" s="18"/>
      <c r="BM99" s="18"/>
      <c r="BN99" s="18"/>
      <c r="BO99" s="18"/>
      <c r="BP99" s="18"/>
      <c r="BQ99" s="18"/>
      <c r="BR99" s="18"/>
      <c r="BS99" s="18"/>
      <c r="BT99" s="18"/>
      <c r="BU99" s="18"/>
      <c r="BV99" s="18"/>
      <c r="BW99" s="18"/>
      <c r="BX99" s="18"/>
      <c r="BY99" s="18"/>
      <c r="BZ99" s="18"/>
      <c r="CA99" s="18"/>
      <c r="CB99" s="18"/>
      <c r="CC99" s="18"/>
      <c r="CD99" s="18"/>
      <c r="CE99" s="18"/>
      <c r="CF99" s="18"/>
      <c r="CG99" s="18"/>
      <c r="CH99" s="18"/>
      <c r="CI99" s="18"/>
      <c r="CJ99" s="18"/>
      <c r="CK99" s="18"/>
      <c r="CL99" s="18"/>
      <c r="CM99" s="18"/>
      <c r="CN99" s="18"/>
      <c r="CO99" s="18"/>
      <c r="CP99" s="18"/>
      <c r="CQ99" s="18"/>
      <c r="CR99" s="18"/>
      <c r="CS99" s="18"/>
      <c r="CT99" s="18"/>
      <c r="CU99" s="18"/>
      <c r="CV99" s="18"/>
      <c r="CW99" s="18"/>
      <c r="CX99" s="18"/>
      <c r="CY99" s="18"/>
      <c r="CZ99" s="18"/>
      <c r="DA99" s="18"/>
      <c r="DB99" s="18"/>
      <c r="DC99" s="18"/>
      <c r="DD99" s="18"/>
      <c r="DE99" s="18"/>
      <c r="DF99" s="18"/>
      <c r="DG99" s="18"/>
      <c r="DH99" s="18"/>
      <c r="DI99" s="18"/>
      <c r="DJ99" s="18"/>
      <c r="DK99" s="18"/>
      <c r="DL99" s="18"/>
      <c r="DM99" s="18"/>
      <c r="DN99" s="18"/>
      <c r="DO99" s="18"/>
    </row>
    <row r="100" spans="1:119" s="22" customFormat="1" x14ac:dyDescent="0.25">
      <c r="A100" s="14" t="s">
        <v>72</v>
      </c>
      <c r="B100" s="15">
        <v>76023745044</v>
      </c>
      <c r="C100" s="15" t="s">
        <v>21</v>
      </c>
      <c r="D100" s="14" t="s">
        <v>12</v>
      </c>
      <c r="E100" s="21">
        <v>438.75</v>
      </c>
      <c r="F100" s="22">
        <v>3293</v>
      </c>
      <c r="G100" s="22" t="s">
        <v>73</v>
      </c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  <c r="CH100" s="29"/>
      <c r="CI100" s="29"/>
      <c r="CJ100" s="29"/>
      <c r="CK100" s="29"/>
      <c r="CL100" s="29"/>
      <c r="CM100" s="29"/>
      <c r="CN100" s="29"/>
      <c r="CO100" s="29"/>
      <c r="CP100" s="29"/>
      <c r="CQ100" s="29"/>
      <c r="CR100" s="29"/>
      <c r="CS100" s="29"/>
      <c r="CT100" s="29"/>
      <c r="CU100" s="29"/>
      <c r="CV100" s="29"/>
      <c r="CW100" s="29"/>
      <c r="CX100" s="29"/>
      <c r="CY100" s="29"/>
      <c r="CZ100" s="29"/>
      <c r="DA100" s="29"/>
      <c r="DB100" s="29"/>
      <c r="DC100" s="29"/>
      <c r="DD100" s="29"/>
      <c r="DE100" s="29"/>
      <c r="DF100" s="29"/>
      <c r="DG100" s="29"/>
      <c r="DH100" s="29"/>
      <c r="DI100" s="29"/>
      <c r="DJ100" s="29"/>
      <c r="DK100" s="29"/>
      <c r="DL100" s="29"/>
      <c r="DM100" s="29"/>
      <c r="DN100" s="29"/>
      <c r="DO100" s="29"/>
    </row>
    <row r="101" spans="1:119" s="19" customFormat="1" x14ac:dyDescent="0.25">
      <c r="A101" s="38" t="s">
        <v>19</v>
      </c>
      <c r="B101" s="38"/>
      <c r="C101" s="38"/>
      <c r="D101" s="33"/>
      <c r="E101" s="20">
        <f>SUM(E100)</f>
        <v>438.75</v>
      </c>
      <c r="F101" s="10"/>
      <c r="G101" s="10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18"/>
      <c r="BK101" s="18"/>
      <c r="BL101" s="18"/>
      <c r="BM101" s="18"/>
      <c r="BN101" s="18"/>
      <c r="BO101" s="18"/>
      <c r="BP101" s="18"/>
      <c r="BQ101" s="18"/>
      <c r="BR101" s="18"/>
      <c r="BS101" s="18"/>
      <c r="BT101" s="18"/>
      <c r="BU101" s="18"/>
      <c r="BV101" s="18"/>
      <c r="BW101" s="18"/>
      <c r="BX101" s="18"/>
      <c r="BY101" s="18"/>
      <c r="BZ101" s="18"/>
      <c r="CA101" s="18"/>
      <c r="CB101" s="18"/>
      <c r="CC101" s="18"/>
      <c r="CD101" s="18"/>
      <c r="CE101" s="18"/>
      <c r="CF101" s="18"/>
      <c r="CG101" s="18"/>
      <c r="CH101" s="18"/>
      <c r="CI101" s="18"/>
      <c r="CJ101" s="18"/>
      <c r="CK101" s="18"/>
      <c r="CL101" s="18"/>
      <c r="CM101" s="18"/>
      <c r="CN101" s="18"/>
      <c r="CO101" s="18"/>
      <c r="CP101" s="18"/>
      <c r="CQ101" s="18"/>
      <c r="CR101" s="18"/>
      <c r="CS101" s="18"/>
      <c r="CT101" s="18"/>
      <c r="CU101" s="18"/>
      <c r="CV101" s="18"/>
      <c r="CW101" s="18"/>
      <c r="CX101" s="18"/>
      <c r="CY101" s="18"/>
      <c r="CZ101" s="18"/>
      <c r="DA101" s="18"/>
      <c r="DB101" s="18"/>
      <c r="DC101" s="18"/>
      <c r="DD101" s="18"/>
      <c r="DE101" s="18"/>
      <c r="DF101" s="18"/>
      <c r="DG101" s="18"/>
      <c r="DH101" s="18"/>
      <c r="DI101" s="18"/>
      <c r="DJ101" s="18"/>
      <c r="DK101" s="18"/>
      <c r="DL101" s="18"/>
      <c r="DM101" s="18"/>
      <c r="DN101" s="18"/>
      <c r="DO101" s="18"/>
    </row>
    <row r="102" spans="1:119" s="22" customFormat="1" x14ac:dyDescent="0.25">
      <c r="A102" s="14" t="s">
        <v>78</v>
      </c>
      <c r="B102" s="15">
        <v>23073828879</v>
      </c>
      <c r="C102" s="15" t="s">
        <v>21</v>
      </c>
      <c r="D102" s="14" t="s">
        <v>12</v>
      </c>
      <c r="E102" s="21">
        <v>750</v>
      </c>
      <c r="F102" s="22">
        <v>3293</v>
      </c>
      <c r="G102" s="22" t="s">
        <v>73</v>
      </c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  <c r="BT102" s="29"/>
      <c r="BU102" s="29"/>
      <c r="BV102" s="29"/>
      <c r="BW102" s="29"/>
      <c r="BX102" s="29"/>
      <c r="BY102" s="29"/>
      <c r="BZ102" s="29"/>
      <c r="CA102" s="29"/>
      <c r="CB102" s="29"/>
      <c r="CC102" s="29"/>
      <c r="CD102" s="29"/>
      <c r="CE102" s="29"/>
      <c r="CF102" s="29"/>
      <c r="CG102" s="29"/>
      <c r="CH102" s="29"/>
      <c r="CI102" s="29"/>
      <c r="CJ102" s="29"/>
      <c r="CK102" s="29"/>
      <c r="CL102" s="29"/>
      <c r="CM102" s="29"/>
      <c r="CN102" s="29"/>
      <c r="CO102" s="29"/>
      <c r="CP102" s="29"/>
      <c r="CQ102" s="29"/>
      <c r="CR102" s="29"/>
      <c r="CS102" s="29"/>
      <c r="CT102" s="29"/>
      <c r="CU102" s="29"/>
      <c r="CV102" s="29"/>
      <c r="CW102" s="29"/>
      <c r="CX102" s="29"/>
      <c r="CY102" s="29"/>
      <c r="CZ102" s="29"/>
      <c r="DA102" s="29"/>
      <c r="DB102" s="29"/>
      <c r="DC102" s="29"/>
      <c r="DD102" s="29"/>
      <c r="DE102" s="29"/>
      <c r="DF102" s="29"/>
      <c r="DG102" s="29"/>
      <c r="DH102" s="29"/>
      <c r="DI102" s="29"/>
      <c r="DJ102" s="29"/>
      <c r="DK102" s="29"/>
      <c r="DL102" s="29"/>
      <c r="DM102" s="29"/>
      <c r="DN102" s="29"/>
      <c r="DO102" s="29"/>
    </row>
    <row r="103" spans="1:119" s="19" customFormat="1" x14ac:dyDescent="0.25">
      <c r="A103" s="38" t="s">
        <v>19</v>
      </c>
      <c r="B103" s="38"/>
      <c r="C103" s="38"/>
      <c r="D103" s="33"/>
      <c r="E103" s="20">
        <f>SUM(E102)</f>
        <v>750</v>
      </c>
      <c r="F103" s="10"/>
      <c r="G103" s="10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  <c r="BK103" s="18"/>
      <c r="BL103" s="18"/>
      <c r="BM103" s="18"/>
      <c r="BN103" s="18"/>
      <c r="BO103" s="18"/>
      <c r="BP103" s="18"/>
      <c r="BQ103" s="18"/>
      <c r="BR103" s="18"/>
      <c r="BS103" s="18"/>
      <c r="BT103" s="18"/>
      <c r="BU103" s="18"/>
      <c r="BV103" s="18"/>
      <c r="BW103" s="18"/>
      <c r="BX103" s="18"/>
      <c r="BY103" s="18"/>
      <c r="BZ103" s="18"/>
      <c r="CA103" s="18"/>
      <c r="CB103" s="18"/>
      <c r="CC103" s="18"/>
      <c r="CD103" s="18"/>
      <c r="CE103" s="18"/>
      <c r="CF103" s="18"/>
      <c r="CG103" s="18"/>
      <c r="CH103" s="18"/>
      <c r="CI103" s="18"/>
      <c r="CJ103" s="18"/>
      <c r="CK103" s="18"/>
      <c r="CL103" s="18"/>
      <c r="CM103" s="18"/>
      <c r="CN103" s="18"/>
      <c r="CO103" s="18"/>
      <c r="CP103" s="18"/>
      <c r="CQ103" s="18"/>
      <c r="CR103" s="18"/>
      <c r="CS103" s="18"/>
      <c r="CT103" s="18"/>
      <c r="CU103" s="18"/>
      <c r="CV103" s="18"/>
      <c r="CW103" s="18"/>
      <c r="CX103" s="18"/>
      <c r="CY103" s="18"/>
      <c r="CZ103" s="18"/>
      <c r="DA103" s="18"/>
      <c r="DB103" s="18"/>
      <c r="DC103" s="18"/>
      <c r="DD103" s="18"/>
      <c r="DE103" s="18"/>
      <c r="DF103" s="18"/>
      <c r="DG103" s="18"/>
      <c r="DH103" s="18"/>
      <c r="DI103" s="18"/>
      <c r="DJ103" s="18"/>
      <c r="DK103" s="18"/>
      <c r="DL103" s="18"/>
      <c r="DM103" s="18"/>
      <c r="DN103" s="18"/>
      <c r="DO103" s="18"/>
    </row>
    <row r="104" spans="1:119" s="13" customFormat="1" x14ac:dyDescent="0.25">
      <c r="A104" s="14" t="s">
        <v>41</v>
      </c>
      <c r="B104" s="15">
        <v>28495895537</v>
      </c>
      <c r="C104" s="15" t="s">
        <v>21</v>
      </c>
      <c r="D104" s="14" t="s">
        <v>12</v>
      </c>
      <c r="E104" s="21">
        <v>613.9</v>
      </c>
      <c r="F104" s="22">
        <v>3293</v>
      </c>
      <c r="G104" s="22" t="s">
        <v>73</v>
      </c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  <c r="CR104" s="12"/>
      <c r="CS104" s="12"/>
      <c r="CT104" s="12"/>
      <c r="CU104" s="12"/>
      <c r="CV104" s="12"/>
      <c r="CW104" s="12"/>
      <c r="CX104" s="12"/>
      <c r="CY104" s="12"/>
      <c r="CZ104" s="12"/>
      <c r="DA104" s="12"/>
      <c r="DB104" s="12"/>
      <c r="DC104" s="12"/>
      <c r="DD104" s="12"/>
      <c r="DE104" s="12"/>
      <c r="DF104" s="12"/>
      <c r="DG104" s="12"/>
      <c r="DH104" s="12"/>
      <c r="DI104" s="12"/>
      <c r="DJ104" s="12"/>
      <c r="DK104" s="12"/>
      <c r="DL104" s="12"/>
      <c r="DM104" s="12"/>
      <c r="DN104" s="12"/>
      <c r="DO104" s="12"/>
    </row>
    <row r="105" spans="1:119" x14ac:dyDescent="0.25">
      <c r="A105" s="38" t="s">
        <v>19</v>
      </c>
      <c r="B105" s="38"/>
      <c r="C105" s="38"/>
      <c r="D105" s="23"/>
      <c r="E105" s="20">
        <f>SUM(E104)</f>
        <v>613.9</v>
      </c>
      <c r="F105" s="10"/>
      <c r="G105" s="10"/>
    </row>
    <row r="106" spans="1:119" s="13" customFormat="1" x14ac:dyDescent="0.25">
      <c r="A106" s="14" t="s">
        <v>82</v>
      </c>
      <c r="B106" s="22">
        <v>57683978003</v>
      </c>
      <c r="C106" s="15" t="s">
        <v>21</v>
      </c>
      <c r="D106" s="14" t="s">
        <v>12</v>
      </c>
      <c r="E106" s="21">
        <v>189.6</v>
      </c>
      <c r="F106" s="22">
        <v>3293</v>
      </c>
      <c r="G106" s="22" t="s">
        <v>73</v>
      </c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  <c r="CR106" s="12"/>
      <c r="CS106" s="12"/>
      <c r="CT106" s="12"/>
      <c r="CU106" s="12"/>
      <c r="CV106" s="12"/>
      <c r="CW106" s="12"/>
      <c r="CX106" s="12"/>
      <c r="CY106" s="12"/>
      <c r="CZ106" s="12"/>
      <c r="DA106" s="12"/>
      <c r="DB106" s="12"/>
      <c r="DC106" s="12"/>
      <c r="DD106" s="12"/>
      <c r="DE106" s="12"/>
      <c r="DF106" s="12"/>
      <c r="DG106" s="12"/>
      <c r="DH106" s="12"/>
      <c r="DI106" s="12"/>
      <c r="DJ106" s="12"/>
      <c r="DK106" s="12"/>
      <c r="DL106" s="12"/>
      <c r="DM106" s="12"/>
      <c r="DN106" s="12"/>
      <c r="DO106" s="12"/>
    </row>
    <row r="107" spans="1:119" x14ac:dyDescent="0.25">
      <c r="A107" s="38" t="s">
        <v>19</v>
      </c>
      <c r="B107" s="38"/>
      <c r="C107" s="38"/>
      <c r="D107" s="23"/>
      <c r="E107" s="20">
        <f>SUM(E106)</f>
        <v>189.6</v>
      </c>
      <c r="F107" s="10"/>
      <c r="G107" s="10"/>
    </row>
    <row r="108" spans="1:119" s="13" customFormat="1" x14ac:dyDescent="0.25">
      <c r="A108" s="14" t="s">
        <v>29</v>
      </c>
      <c r="B108" s="22">
        <v>22597784145</v>
      </c>
      <c r="C108" s="15" t="s">
        <v>21</v>
      </c>
      <c r="D108" s="14" t="s">
        <v>12</v>
      </c>
      <c r="E108" s="21">
        <v>14559.15</v>
      </c>
      <c r="F108" s="22">
        <v>3293</v>
      </c>
      <c r="G108" s="22" t="s">
        <v>73</v>
      </c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2"/>
      <c r="CQ108" s="12"/>
      <c r="CR108" s="12"/>
      <c r="CS108" s="12"/>
      <c r="CT108" s="12"/>
      <c r="CU108" s="12"/>
      <c r="CV108" s="12"/>
      <c r="CW108" s="12"/>
      <c r="CX108" s="12"/>
      <c r="CY108" s="12"/>
      <c r="CZ108" s="12"/>
      <c r="DA108" s="12"/>
      <c r="DB108" s="12"/>
      <c r="DC108" s="12"/>
      <c r="DD108" s="12"/>
      <c r="DE108" s="12"/>
      <c r="DF108" s="12"/>
      <c r="DG108" s="12"/>
      <c r="DH108" s="12"/>
      <c r="DI108" s="12"/>
      <c r="DJ108" s="12"/>
      <c r="DK108" s="12"/>
      <c r="DL108" s="12"/>
      <c r="DM108" s="12"/>
      <c r="DN108" s="12"/>
      <c r="DO108" s="12"/>
    </row>
    <row r="109" spans="1:119" x14ac:dyDescent="0.25">
      <c r="A109" s="38" t="s">
        <v>19</v>
      </c>
      <c r="B109" s="38"/>
      <c r="C109" s="38"/>
      <c r="D109" s="23"/>
      <c r="E109" s="20">
        <f>SUM(E108)</f>
        <v>14559.15</v>
      </c>
      <c r="F109" s="10"/>
      <c r="G109" s="10"/>
    </row>
    <row r="110" spans="1:119" s="13" customFormat="1" x14ac:dyDescent="0.25">
      <c r="A110" s="14" t="s">
        <v>81</v>
      </c>
      <c r="B110" s="15">
        <v>58843087891</v>
      </c>
      <c r="C110" s="15" t="s">
        <v>21</v>
      </c>
      <c r="D110" s="14" t="s">
        <v>12</v>
      </c>
      <c r="E110" s="21">
        <v>167.15</v>
      </c>
      <c r="F110" s="22">
        <v>3299</v>
      </c>
      <c r="G110" s="22" t="s">
        <v>37</v>
      </c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/>
      <c r="CP110" s="12"/>
      <c r="CQ110" s="12"/>
      <c r="CR110" s="12"/>
      <c r="CS110" s="12"/>
      <c r="CT110" s="12"/>
      <c r="CU110" s="12"/>
      <c r="CV110" s="12"/>
      <c r="CW110" s="12"/>
      <c r="CX110" s="12"/>
      <c r="CY110" s="12"/>
      <c r="CZ110" s="12"/>
      <c r="DA110" s="12"/>
      <c r="DB110" s="12"/>
      <c r="DC110" s="12"/>
      <c r="DD110" s="12"/>
      <c r="DE110" s="12"/>
      <c r="DF110" s="12"/>
      <c r="DG110" s="12"/>
      <c r="DH110" s="12"/>
      <c r="DI110" s="12"/>
      <c r="DJ110" s="12"/>
      <c r="DK110" s="12"/>
      <c r="DL110" s="12"/>
      <c r="DM110" s="12"/>
      <c r="DN110" s="12"/>
      <c r="DO110" s="12"/>
    </row>
    <row r="111" spans="1:119" x14ac:dyDescent="0.25">
      <c r="A111" s="40" t="s">
        <v>19</v>
      </c>
      <c r="B111" s="41"/>
      <c r="C111" s="42"/>
      <c r="D111" s="33"/>
      <c r="E111" s="20">
        <f>SUM(E110)</f>
        <v>167.15</v>
      </c>
      <c r="F111" s="10"/>
      <c r="G111" s="10"/>
    </row>
    <row r="112" spans="1:119" s="13" customFormat="1" x14ac:dyDescent="0.25">
      <c r="A112" s="14" t="s">
        <v>10</v>
      </c>
      <c r="B112" s="15"/>
      <c r="C112" s="15"/>
      <c r="D112" s="14" t="s">
        <v>12</v>
      </c>
      <c r="E112" s="21">
        <v>16604.38</v>
      </c>
      <c r="F112" s="22">
        <v>3299</v>
      </c>
      <c r="G112" s="22" t="s">
        <v>37</v>
      </c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  <c r="CC112" s="12"/>
      <c r="CD112" s="12"/>
      <c r="CE112" s="12"/>
      <c r="CF112" s="12"/>
      <c r="CG112" s="12"/>
      <c r="CH112" s="12"/>
      <c r="CI112" s="12"/>
      <c r="CJ112" s="12"/>
      <c r="CK112" s="12"/>
      <c r="CL112" s="12"/>
      <c r="CM112" s="12"/>
      <c r="CN112" s="12"/>
      <c r="CO112" s="12"/>
      <c r="CP112" s="12"/>
      <c r="CQ112" s="12"/>
      <c r="CR112" s="12"/>
      <c r="CS112" s="12"/>
      <c r="CT112" s="12"/>
      <c r="CU112" s="12"/>
      <c r="CV112" s="12"/>
      <c r="CW112" s="12"/>
      <c r="CX112" s="12"/>
      <c r="CY112" s="12"/>
      <c r="CZ112" s="12"/>
      <c r="DA112" s="12"/>
      <c r="DB112" s="12"/>
      <c r="DC112" s="12"/>
      <c r="DD112" s="12"/>
      <c r="DE112" s="12"/>
      <c r="DF112" s="12"/>
      <c r="DG112" s="12"/>
      <c r="DH112" s="12"/>
      <c r="DI112" s="12"/>
      <c r="DJ112" s="12"/>
      <c r="DK112" s="12"/>
      <c r="DL112" s="12"/>
      <c r="DM112" s="12"/>
      <c r="DN112" s="12"/>
      <c r="DO112" s="12"/>
    </row>
    <row r="113" spans="1:119" x14ac:dyDescent="0.25">
      <c r="A113" s="40" t="s">
        <v>19</v>
      </c>
      <c r="B113" s="41"/>
      <c r="C113" s="42"/>
      <c r="D113" s="33"/>
      <c r="E113" s="20">
        <f>SUM(E112)</f>
        <v>16604.38</v>
      </c>
      <c r="F113" s="10"/>
      <c r="G113" s="10"/>
    </row>
    <row r="114" spans="1:119" s="13" customFormat="1" x14ac:dyDescent="0.25">
      <c r="A114" s="14" t="s">
        <v>41</v>
      </c>
      <c r="B114" s="15">
        <v>28495895537</v>
      </c>
      <c r="C114" s="15" t="s">
        <v>21</v>
      </c>
      <c r="D114" s="14" t="s">
        <v>12</v>
      </c>
      <c r="E114" s="21">
        <v>1.58</v>
      </c>
      <c r="F114" s="22">
        <v>3433</v>
      </c>
      <c r="G114" s="22" t="s">
        <v>67</v>
      </c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  <c r="CC114" s="12"/>
      <c r="CD114" s="12"/>
      <c r="CE114" s="12"/>
      <c r="CF114" s="12"/>
      <c r="CG114" s="12"/>
      <c r="CH114" s="12"/>
      <c r="CI114" s="12"/>
      <c r="CJ114" s="12"/>
      <c r="CK114" s="12"/>
      <c r="CL114" s="12"/>
      <c r="CM114" s="12"/>
      <c r="CN114" s="12"/>
      <c r="CO114" s="12"/>
      <c r="CP114" s="12"/>
      <c r="CQ114" s="12"/>
      <c r="CR114" s="12"/>
      <c r="CS114" s="12"/>
      <c r="CT114" s="12"/>
      <c r="CU114" s="12"/>
      <c r="CV114" s="12"/>
      <c r="CW114" s="12"/>
      <c r="CX114" s="12"/>
      <c r="CY114" s="12"/>
      <c r="CZ114" s="12"/>
      <c r="DA114" s="12"/>
      <c r="DB114" s="12"/>
      <c r="DC114" s="12"/>
      <c r="DD114" s="12"/>
      <c r="DE114" s="12"/>
      <c r="DF114" s="12"/>
      <c r="DG114" s="12"/>
      <c r="DH114" s="12"/>
      <c r="DI114" s="12"/>
      <c r="DJ114" s="12"/>
      <c r="DK114" s="12"/>
      <c r="DL114" s="12"/>
      <c r="DM114" s="12"/>
      <c r="DN114" s="12"/>
      <c r="DO114" s="12"/>
    </row>
    <row r="115" spans="1:119" x14ac:dyDescent="0.25">
      <c r="A115" s="38" t="s">
        <v>19</v>
      </c>
      <c r="B115" s="38"/>
      <c r="C115" s="38"/>
      <c r="D115" s="23"/>
      <c r="E115" s="20">
        <f>SUM(E114)</f>
        <v>1.58</v>
      </c>
      <c r="F115" s="10"/>
      <c r="G115" s="10"/>
    </row>
    <row r="116" spans="1:119" s="13" customFormat="1" x14ac:dyDescent="0.25">
      <c r="A116" s="22" t="s">
        <v>36</v>
      </c>
      <c r="B116" s="15" t="s">
        <v>39</v>
      </c>
      <c r="C116" s="15" t="s">
        <v>21</v>
      </c>
      <c r="D116" s="22" t="s">
        <v>12</v>
      </c>
      <c r="E116" s="21">
        <f>6.64+202.83</f>
        <v>209.47</v>
      </c>
      <c r="F116" s="22">
        <v>3431</v>
      </c>
      <c r="G116" s="22" t="s">
        <v>38</v>
      </c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  <c r="CR116" s="12"/>
      <c r="CS116" s="12"/>
      <c r="CT116" s="12"/>
      <c r="CU116" s="12"/>
      <c r="CV116" s="12"/>
      <c r="CW116" s="12"/>
      <c r="CX116" s="12"/>
      <c r="CY116" s="12"/>
      <c r="CZ116" s="12"/>
      <c r="DA116" s="12"/>
      <c r="DB116" s="12"/>
      <c r="DC116" s="12"/>
      <c r="DD116" s="12"/>
      <c r="DE116" s="12"/>
      <c r="DF116" s="12"/>
      <c r="DG116" s="12"/>
      <c r="DH116" s="12"/>
      <c r="DI116" s="12"/>
      <c r="DJ116" s="12"/>
      <c r="DK116" s="12"/>
      <c r="DL116" s="12"/>
      <c r="DM116" s="12"/>
      <c r="DN116" s="12"/>
      <c r="DO116" s="12"/>
    </row>
    <row r="117" spans="1:119" x14ac:dyDescent="0.25">
      <c r="A117" s="34" t="s">
        <v>19</v>
      </c>
      <c r="B117" s="34"/>
      <c r="C117" s="34"/>
      <c r="D117" s="25"/>
      <c r="E117" s="11">
        <f>SUM(E116)</f>
        <v>209.47</v>
      </c>
      <c r="F117" s="8"/>
      <c r="G117" s="8"/>
    </row>
    <row r="118" spans="1:119" x14ac:dyDescent="0.25">
      <c r="E118" s="24"/>
    </row>
    <row r="119" spans="1:119" x14ac:dyDescent="0.25">
      <c r="E119" s="24"/>
    </row>
    <row r="120" spans="1:119" x14ac:dyDescent="0.25">
      <c r="E120" s="24"/>
    </row>
    <row r="121" spans="1:119" x14ac:dyDescent="0.25">
      <c r="E121" s="24"/>
    </row>
    <row r="122" spans="1:119" x14ac:dyDescent="0.25">
      <c r="E122" s="24"/>
    </row>
    <row r="123" spans="1:119" x14ac:dyDescent="0.25">
      <c r="E123" s="24"/>
    </row>
    <row r="124" spans="1:119" x14ac:dyDescent="0.25">
      <c r="E124" s="24"/>
    </row>
    <row r="125" spans="1:119" x14ac:dyDescent="0.25">
      <c r="E125" s="24"/>
    </row>
    <row r="126" spans="1:119" x14ac:dyDescent="0.25">
      <c r="E126" s="24"/>
    </row>
    <row r="127" spans="1:119" x14ac:dyDescent="0.25">
      <c r="E127" s="24"/>
    </row>
    <row r="128" spans="1:119" x14ac:dyDescent="0.25">
      <c r="E128" s="24"/>
    </row>
    <row r="129" spans="5:5" x14ac:dyDescent="0.25">
      <c r="E129" s="24"/>
    </row>
    <row r="130" spans="5:5" x14ac:dyDescent="0.25">
      <c r="E130" s="24"/>
    </row>
    <row r="131" spans="5:5" x14ac:dyDescent="0.25">
      <c r="E131" s="24"/>
    </row>
    <row r="132" spans="5:5" x14ac:dyDescent="0.25">
      <c r="E132" s="24"/>
    </row>
  </sheetData>
  <mergeCells count="48">
    <mergeCell ref="A95:C95"/>
    <mergeCell ref="A111:C111"/>
    <mergeCell ref="A107:C107"/>
    <mergeCell ref="A39:C39"/>
    <mergeCell ref="A113:C113"/>
    <mergeCell ref="A117:C117"/>
    <mergeCell ref="A73:C73"/>
    <mergeCell ref="A91:C91"/>
    <mergeCell ref="A77:C77"/>
    <mergeCell ref="A81:C81"/>
    <mergeCell ref="A83:C83"/>
    <mergeCell ref="A115:C115"/>
    <mergeCell ref="A85:C85"/>
    <mergeCell ref="A101:C101"/>
    <mergeCell ref="A89:C89"/>
    <mergeCell ref="A99:C99"/>
    <mergeCell ref="A93:C93"/>
    <mergeCell ref="A103:C103"/>
    <mergeCell ref="A105:C105"/>
    <mergeCell ref="A109:C109"/>
    <mergeCell ref="A87:C87"/>
    <mergeCell ref="A35:C35"/>
    <mergeCell ref="A97:C97"/>
    <mergeCell ref="A75:C75"/>
    <mergeCell ref="A61:C61"/>
    <mergeCell ref="A63:C63"/>
    <mergeCell ref="A79:C79"/>
    <mergeCell ref="A69:C69"/>
    <mergeCell ref="A45:C45"/>
    <mergeCell ref="A65:C65"/>
    <mergeCell ref="A67:C67"/>
    <mergeCell ref="A53:C53"/>
    <mergeCell ref="A71:C71"/>
    <mergeCell ref="B1:G1"/>
    <mergeCell ref="B2:G2"/>
    <mergeCell ref="E4:F4"/>
    <mergeCell ref="A5:A18"/>
    <mergeCell ref="B5:B18"/>
    <mergeCell ref="C5:C18"/>
    <mergeCell ref="A19:C19"/>
    <mergeCell ref="A41:C41"/>
    <mergeCell ref="A49:C49"/>
    <mergeCell ref="A51:C51"/>
    <mergeCell ref="A59:C59"/>
    <mergeCell ref="A55:C55"/>
    <mergeCell ref="A37:C37"/>
    <mergeCell ref="A43:C43"/>
    <mergeCell ref="A47:C47"/>
  </mergeCells>
  <pageMargins left="0.7" right="0.7" top="0.75" bottom="0.75" header="0.3" footer="0.3"/>
  <pageSetup paperSize="9" scale="74" orientation="landscape" horizontalDpi="4294967293" verticalDpi="0" r:id="rId1"/>
  <colBreaks count="1" manualBreakCount="1">
    <brk id="7" max="1048575" man="1"/>
  </colBreaks>
  <ignoredErrors>
    <ignoredError sqref="B116" numberStoredAsText="1"/>
    <ignoredError sqref="E3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TRAVANJ 2025.</vt:lpstr>
      <vt:lpstr>'TRAVANJ 2025.'!Print_Area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Klara Svetec</dc:creator>
  <cp:lastModifiedBy>Klara Svetec</cp:lastModifiedBy>
  <cp:lastPrinted>2025-05-20T07:25:46Z</cp:lastPrinted>
  <dcterms:created xsi:type="dcterms:W3CDTF">2024-02-05T08:55:32Z</dcterms:created>
  <dcterms:modified xsi:type="dcterms:W3CDTF">2025-05-20T07:26:52Z</dcterms:modified>
</cp:coreProperties>
</file>